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showInkAnnotation="0" codeName="DieseArbeitsmappe"/>
  <mc:AlternateContent xmlns:mc="http://schemas.openxmlformats.org/markup-compatibility/2006">
    <mc:Choice Requires="x15">
      <x15ac:absPath xmlns:x15ac="http://schemas.microsoft.com/office/spreadsheetml/2010/11/ac" url="G:\IfBQ BQ 11\03_Monitoring\07_MAP\02_Abi\Sj 2024-25\02_Excel-Hilfen\"/>
    </mc:Choice>
  </mc:AlternateContent>
  <xr:revisionPtr revIDLastSave="0" documentId="13_ncr:1_{A16B1F03-F9D3-476B-9A9B-0F70DC443DDB}" xr6:coauthVersionLast="36" xr6:coauthVersionMax="36" xr10:uidLastSave="{00000000-0000-0000-0000-000000000000}"/>
  <bookViews>
    <workbookView xWindow="0" yWindow="2685" windowWidth="15360" windowHeight="8250" tabRatio="800" xr2:uid="{00000000-000D-0000-FFFF-FFFF00000000}"/>
  </bookViews>
  <sheets>
    <sheet name="Anleitung" sheetId="9" r:id="rId1"/>
    <sheet name="Schr-Pr" sheetId="26" r:id="rId2"/>
    <sheet name="Nam-Schi" sheetId="5" r:id="rId3"/>
    <sheet name="Protokoll" sheetId="7" r:id="rId4"/>
    <sheet name="Sitz3" sheetId="8" r:id="rId5"/>
    <sheet name="Sitz4" sheetId="11" r:id="rId6"/>
    <sheet name="Kurs_Eti" sheetId="27" r:id="rId7"/>
    <sheet name="Eva" sheetId="21" r:id="rId8"/>
  </sheets>
  <externalReferences>
    <externalReference r:id="rId9"/>
  </externalReferences>
  <definedNames>
    <definedName name="Aufgabenliste2015">'Schr-Pr'!$P$2:$V$49</definedName>
    <definedName name="AufgabenNiveau2015">'Schr-Pr'!$P$1:$V$91</definedName>
    <definedName name="chiffre">#REF!</definedName>
    <definedName name="_xlnm.Print_Area" localSheetId="2">'Nam-Schi'!$A$1:$P$15</definedName>
    <definedName name="_xlnm.Print_Area" localSheetId="3">Protokoll!$A$1:$F$30</definedName>
    <definedName name="_xlnm.Print_Area" localSheetId="1">'Schr-Pr'!$A$1:$N$43</definedName>
    <definedName name="_xlnm.Print_Titles" localSheetId="1">'Schr-Pr'!$A:$A</definedName>
    <definedName name="Ergaenzung">#REF!</definedName>
    <definedName name="Ergänzung">'Schr-Pr'!#REF!</definedName>
    <definedName name="Erstkorrekturschule">'Schr-Pr'!$A$3</definedName>
    <definedName name="Fach">#REF!</definedName>
    <definedName name="Fächerliste">[1]neueFächerliste!$A$2:$A$54</definedName>
    <definedName name="Fächerliste2015">'Schr-Pr'!$P$2:$R$49</definedName>
    <definedName name="Fächerliste2016">'Schr-Pr'!$Q:$V</definedName>
    <definedName name="Fächerliste2017">'Schr-Pr'!$Q$3:$R$77</definedName>
    <definedName name="Fächerlistegesamt">[1]neueFächerliste!$A$2:$C$54</definedName>
    <definedName name="g8g9">#REF!</definedName>
    <definedName name="Jahr">'Schr-Pr'!$H$1</definedName>
    <definedName name="Kursbezeichnung">'Schr-Pr'!$B$5</definedName>
    <definedName name="Kursnr">#REF!</definedName>
    <definedName name="Kurstyp">'Schr-Pr'!#REF!</definedName>
    <definedName name="Niveau">'Schr-Pr'!$C$5</definedName>
    <definedName name="NurFach">'Schr-Pr'!$A$5</definedName>
    <definedName name="PrüfArt">'Schr-Pr'!#REF!</definedName>
    <definedName name="Schüler_gesamt">'Schr-Pr'!$A$38</definedName>
    <definedName name="Schulform">'Schr-Pr'!$F$3</definedName>
    <definedName name="Schulname">'Schr-Pr'!$A$3</definedName>
    <definedName name="Schulnamen">[1]neuEPuZkorrekt!$A$3</definedName>
    <definedName name="Schulnummer">'Schr-Pr'!$D$3</definedName>
    <definedName name="Version">#REF!</definedName>
    <definedName name="Zweitdurchsicht">'Schr-Pr'!#REF!</definedName>
    <definedName name="Zweitdursicht">'Schr-Pr'!$G$5</definedName>
  </definedNames>
  <calcPr calcId="191029"/>
</workbook>
</file>

<file path=xl/calcChain.xml><?xml version="1.0" encoding="utf-8"?>
<calcChain xmlns="http://schemas.openxmlformats.org/spreadsheetml/2006/main">
  <c r="A1" i="21" l="1"/>
  <c r="U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8" i="21"/>
  <c r="T8" i="21"/>
  <c r="O6" i="26"/>
  <c r="N6" i="26"/>
  <c r="M6" i="26"/>
  <c r="L6" i="26"/>
  <c r="K6" i="26"/>
  <c r="P9" i="21" l="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8" i="21"/>
  <c r="M8" i="21"/>
  <c r="AA9" i="21" l="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8" i="21"/>
  <c r="Y8" i="21"/>
  <c r="AD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A9" i="21" l="1"/>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8" i="21"/>
  <c r="E21" i="26" l="1"/>
  <c r="E22" i="26"/>
  <c r="E23" i="26"/>
  <c r="E24" i="26"/>
  <c r="E25" i="26"/>
  <c r="E26" i="26"/>
  <c r="E27" i="26"/>
  <c r="E28" i="26"/>
  <c r="E29" i="26"/>
  <c r="E30" i="26"/>
  <c r="E31" i="26"/>
  <c r="E32" i="26"/>
  <c r="E33" i="26"/>
  <c r="E34" i="26"/>
  <c r="E35" i="26"/>
  <c r="E36" i="26"/>
  <c r="E37" i="26"/>
  <c r="E8" i="26"/>
  <c r="E9" i="26"/>
  <c r="E10" i="26"/>
  <c r="E11" i="26"/>
  <c r="E12" i="26"/>
  <c r="E13" i="26"/>
  <c r="E14" i="26"/>
  <c r="E15" i="26"/>
  <c r="E16" i="26"/>
  <c r="E17" i="26"/>
  <c r="E18" i="26"/>
  <c r="E19" i="26"/>
  <c r="E20" i="26"/>
  <c r="X9" i="21" l="1"/>
  <c r="X10" i="21"/>
  <c r="X11" i="21"/>
  <c r="X12" i="21"/>
  <c r="X13" i="21"/>
  <c r="X14" i="21"/>
  <c r="X15" i="21"/>
  <c r="X16" i="21"/>
  <c r="X17" i="21"/>
  <c r="X18" i="21"/>
  <c r="X19" i="21"/>
  <c r="X20" i="21"/>
  <c r="X21" i="21"/>
  <c r="X22" i="21"/>
  <c r="X23" i="21"/>
  <c r="X24" i="21"/>
  <c r="X25" i="21"/>
  <c r="X26" i="21"/>
  <c r="X27" i="21"/>
  <c r="X28" i="21"/>
  <c r="X29" i="21"/>
  <c r="X30" i="21"/>
  <c r="X31" i="21"/>
  <c r="X32" i="21"/>
  <c r="X33" i="21"/>
  <c r="X34" i="21"/>
  <c r="X35" i="21"/>
  <c r="X36" i="21"/>
  <c r="X37" i="21"/>
  <c r="B9" i="21" l="1"/>
  <c r="C9" i="21"/>
  <c r="D9" i="21"/>
  <c r="E9" i="21"/>
  <c r="F9" i="21"/>
  <c r="G9" i="21"/>
  <c r="H9" i="21"/>
  <c r="I9" i="21"/>
  <c r="J9" i="21"/>
  <c r="K9" i="21"/>
  <c r="L9" i="21"/>
  <c r="O9" i="21"/>
  <c r="Q9" i="21"/>
  <c r="R9" i="21"/>
  <c r="S9" i="21"/>
  <c r="T9" i="21"/>
  <c r="V9" i="21"/>
  <c r="W9" i="21"/>
  <c r="Y9" i="21"/>
  <c r="Z9" i="21"/>
  <c r="AB9" i="21"/>
  <c r="AC9" i="21"/>
  <c r="AE9" i="21"/>
  <c r="B10" i="21"/>
  <c r="C10" i="21"/>
  <c r="D10" i="21"/>
  <c r="E10" i="21"/>
  <c r="F10" i="21"/>
  <c r="G10" i="21"/>
  <c r="H10" i="21"/>
  <c r="I10" i="21"/>
  <c r="J10" i="21"/>
  <c r="K10" i="21"/>
  <c r="L10" i="21"/>
  <c r="O10" i="21"/>
  <c r="Q10" i="21"/>
  <c r="R10" i="21"/>
  <c r="S10" i="21"/>
  <c r="T10" i="21"/>
  <c r="V10" i="21"/>
  <c r="W10" i="21"/>
  <c r="Y10" i="21"/>
  <c r="Z10" i="21"/>
  <c r="AB10" i="21"/>
  <c r="AC10" i="21"/>
  <c r="AE10" i="21"/>
  <c r="B11" i="21"/>
  <c r="C11" i="21"/>
  <c r="D11" i="21"/>
  <c r="E11" i="21"/>
  <c r="F11" i="21"/>
  <c r="G11" i="21"/>
  <c r="H11" i="21"/>
  <c r="I11" i="21"/>
  <c r="J11" i="21"/>
  <c r="K11" i="21"/>
  <c r="L11" i="21"/>
  <c r="O11" i="21"/>
  <c r="Q11" i="21"/>
  <c r="R11" i="21"/>
  <c r="S11" i="21"/>
  <c r="T11" i="21"/>
  <c r="V11" i="21"/>
  <c r="W11" i="21"/>
  <c r="Y11" i="21"/>
  <c r="Z11" i="21"/>
  <c r="AB11" i="21"/>
  <c r="AC11" i="21"/>
  <c r="AE11" i="21"/>
  <c r="B12" i="21"/>
  <c r="C12" i="21"/>
  <c r="D12" i="21"/>
  <c r="E12" i="21"/>
  <c r="F12" i="21"/>
  <c r="G12" i="21"/>
  <c r="H12" i="21"/>
  <c r="I12" i="21"/>
  <c r="J12" i="21"/>
  <c r="K12" i="21"/>
  <c r="L12" i="21"/>
  <c r="O12" i="21"/>
  <c r="Q12" i="21"/>
  <c r="R12" i="21"/>
  <c r="S12" i="21"/>
  <c r="T12" i="21"/>
  <c r="V12" i="21"/>
  <c r="W12" i="21"/>
  <c r="Y12" i="21"/>
  <c r="Z12" i="21"/>
  <c r="AB12" i="21"/>
  <c r="AC12" i="21"/>
  <c r="AE12" i="21"/>
  <c r="B13" i="21"/>
  <c r="C13" i="21"/>
  <c r="D13" i="21"/>
  <c r="E13" i="21"/>
  <c r="F13" i="21"/>
  <c r="G13" i="21"/>
  <c r="H13" i="21"/>
  <c r="I13" i="21"/>
  <c r="J13" i="21"/>
  <c r="K13" i="21"/>
  <c r="L13" i="21"/>
  <c r="O13" i="21"/>
  <c r="Q13" i="21"/>
  <c r="R13" i="21"/>
  <c r="S13" i="21"/>
  <c r="T13" i="21"/>
  <c r="V13" i="21"/>
  <c r="W13" i="21"/>
  <c r="Y13" i="21"/>
  <c r="Z13" i="21"/>
  <c r="AB13" i="21"/>
  <c r="AC13" i="21"/>
  <c r="AE13" i="21"/>
  <c r="B14" i="21"/>
  <c r="C14" i="21"/>
  <c r="D14" i="21"/>
  <c r="E14" i="21"/>
  <c r="F14" i="21"/>
  <c r="G14" i="21"/>
  <c r="H14" i="21"/>
  <c r="I14" i="21"/>
  <c r="J14" i="21"/>
  <c r="K14" i="21"/>
  <c r="L14" i="21"/>
  <c r="O14" i="21"/>
  <c r="Q14" i="21"/>
  <c r="R14" i="21"/>
  <c r="S14" i="21"/>
  <c r="T14" i="21"/>
  <c r="V14" i="21"/>
  <c r="W14" i="21"/>
  <c r="Y14" i="21"/>
  <c r="Z14" i="21"/>
  <c r="AB14" i="21"/>
  <c r="AC14" i="21"/>
  <c r="AE14" i="21"/>
  <c r="B15" i="21"/>
  <c r="C15" i="21"/>
  <c r="D15" i="21"/>
  <c r="E15" i="21"/>
  <c r="F15" i="21"/>
  <c r="G15" i="21"/>
  <c r="H15" i="21"/>
  <c r="I15" i="21"/>
  <c r="J15" i="21"/>
  <c r="K15" i="21"/>
  <c r="L15" i="21"/>
  <c r="O15" i="21"/>
  <c r="Q15" i="21"/>
  <c r="R15" i="21"/>
  <c r="S15" i="21"/>
  <c r="T15" i="21"/>
  <c r="V15" i="21"/>
  <c r="W15" i="21"/>
  <c r="Y15" i="21"/>
  <c r="Z15" i="21"/>
  <c r="AB15" i="21"/>
  <c r="AC15" i="21"/>
  <c r="AE15" i="21"/>
  <c r="B16" i="21"/>
  <c r="C16" i="21"/>
  <c r="D16" i="21"/>
  <c r="E16" i="21"/>
  <c r="F16" i="21"/>
  <c r="G16" i="21"/>
  <c r="H16" i="21"/>
  <c r="I16" i="21"/>
  <c r="J16" i="21"/>
  <c r="K16" i="21"/>
  <c r="L16" i="21"/>
  <c r="O16" i="21"/>
  <c r="Q16" i="21"/>
  <c r="R16" i="21"/>
  <c r="S16" i="21"/>
  <c r="T16" i="21"/>
  <c r="V16" i="21"/>
  <c r="W16" i="21"/>
  <c r="Y16" i="21"/>
  <c r="Z16" i="21"/>
  <c r="AB16" i="21"/>
  <c r="AC16" i="21"/>
  <c r="AE16" i="21"/>
  <c r="B17" i="21"/>
  <c r="C17" i="21"/>
  <c r="D17" i="21"/>
  <c r="E17" i="21"/>
  <c r="F17" i="21"/>
  <c r="G17" i="21"/>
  <c r="H17" i="21"/>
  <c r="I17" i="21"/>
  <c r="J17" i="21"/>
  <c r="K17" i="21"/>
  <c r="L17" i="21"/>
  <c r="O17" i="21"/>
  <c r="Q17" i="21"/>
  <c r="R17" i="21"/>
  <c r="S17" i="21"/>
  <c r="T17" i="21"/>
  <c r="V17" i="21"/>
  <c r="W17" i="21"/>
  <c r="Y17" i="21"/>
  <c r="Z17" i="21"/>
  <c r="AB17" i="21"/>
  <c r="AC17" i="21"/>
  <c r="AE17" i="21"/>
  <c r="B18" i="21"/>
  <c r="C18" i="21"/>
  <c r="D18" i="21"/>
  <c r="E18" i="21"/>
  <c r="F18" i="21"/>
  <c r="G18" i="21"/>
  <c r="H18" i="21"/>
  <c r="I18" i="21"/>
  <c r="J18" i="21"/>
  <c r="K18" i="21"/>
  <c r="L18" i="21"/>
  <c r="O18" i="21"/>
  <c r="Q18" i="21"/>
  <c r="R18" i="21"/>
  <c r="S18" i="21"/>
  <c r="T18" i="21"/>
  <c r="V18" i="21"/>
  <c r="W18" i="21"/>
  <c r="Y18" i="21"/>
  <c r="Z18" i="21"/>
  <c r="AB18" i="21"/>
  <c r="AC18" i="21"/>
  <c r="AE18" i="21"/>
  <c r="B19" i="21"/>
  <c r="C19" i="21"/>
  <c r="D19" i="21"/>
  <c r="E19" i="21"/>
  <c r="F19" i="21"/>
  <c r="G19" i="21"/>
  <c r="H19" i="21"/>
  <c r="I19" i="21"/>
  <c r="J19" i="21"/>
  <c r="K19" i="21"/>
  <c r="L19" i="21"/>
  <c r="O19" i="21"/>
  <c r="Q19" i="21"/>
  <c r="R19" i="21"/>
  <c r="S19" i="21"/>
  <c r="T19" i="21"/>
  <c r="V19" i="21"/>
  <c r="W19" i="21"/>
  <c r="Y19" i="21"/>
  <c r="Z19" i="21"/>
  <c r="AB19" i="21"/>
  <c r="AC19" i="21"/>
  <c r="AE19" i="21"/>
  <c r="B20" i="21"/>
  <c r="C20" i="21"/>
  <c r="D20" i="21"/>
  <c r="E20" i="21"/>
  <c r="F20" i="21"/>
  <c r="G20" i="21"/>
  <c r="H20" i="21"/>
  <c r="I20" i="21"/>
  <c r="J20" i="21"/>
  <c r="K20" i="21"/>
  <c r="L20" i="21"/>
  <c r="O20" i="21"/>
  <c r="Q20" i="21"/>
  <c r="R20" i="21"/>
  <c r="S20" i="21"/>
  <c r="T20" i="21"/>
  <c r="V20" i="21"/>
  <c r="W20" i="21"/>
  <c r="Y20" i="21"/>
  <c r="Z20" i="21"/>
  <c r="AB20" i="21"/>
  <c r="AC20" i="21"/>
  <c r="AE20" i="21"/>
  <c r="B21" i="21"/>
  <c r="C21" i="21"/>
  <c r="D21" i="21"/>
  <c r="E21" i="21"/>
  <c r="F21" i="21"/>
  <c r="G21" i="21"/>
  <c r="H21" i="21"/>
  <c r="I21" i="21"/>
  <c r="J21" i="21"/>
  <c r="K21" i="21"/>
  <c r="L21" i="21"/>
  <c r="O21" i="21"/>
  <c r="Q21" i="21"/>
  <c r="R21" i="21"/>
  <c r="S21" i="21"/>
  <c r="T21" i="21"/>
  <c r="V21" i="21"/>
  <c r="W21" i="21"/>
  <c r="Y21" i="21"/>
  <c r="Z21" i="21"/>
  <c r="AB21" i="21"/>
  <c r="AC21" i="21"/>
  <c r="AE21" i="21"/>
  <c r="B22" i="21"/>
  <c r="C22" i="21"/>
  <c r="D22" i="21"/>
  <c r="E22" i="21"/>
  <c r="F22" i="21"/>
  <c r="G22" i="21"/>
  <c r="H22" i="21"/>
  <c r="I22" i="21"/>
  <c r="J22" i="21"/>
  <c r="K22" i="21"/>
  <c r="L22" i="21"/>
  <c r="O22" i="21"/>
  <c r="Q22" i="21"/>
  <c r="R22" i="21"/>
  <c r="S22" i="21"/>
  <c r="T22" i="21"/>
  <c r="V22" i="21"/>
  <c r="W22" i="21"/>
  <c r="Y22" i="21"/>
  <c r="Z22" i="21"/>
  <c r="AB22" i="21"/>
  <c r="AC22" i="21"/>
  <c r="AE22" i="21"/>
  <c r="B23" i="21"/>
  <c r="C23" i="21"/>
  <c r="D23" i="21"/>
  <c r="E23" i="21"/>
  <c r="F23" i="21"/>
  <c r="G23" i="21"/>
  <c r="H23" i="21"/>
  <c r="I23" i="21"/>
  <c r="J23" i="21"/>
  <c r="K23" i="21"/>
  <c r="L23" i="21"/>
  <c r="O23" i="21"/>
  <c r="Q23" i="21"/>
  <c r="R23" i="21"/>
  <c r="S23" i="21"/>
  <c r="T23" i="21"/>
  <c r="V23" i="21"/>
  <c r="W23" i="21"/>
  <c r="Y23" i="21"/>
  <c r="Z23" i="21"/>
  <c r="AB23" i="21"/>
  <c r="AC23" i="21"/>
  <c r="AE23" i="21"/>
  <c r="B24" i="21"/>
  <c r="C24" i="21"/>
  <c r="D24" i="21"/>
  <c r="E24" i="21"/>
  <c r="F24" i="21"/>
  <c r="G24" i="21"/>
  <c r="H24" i="21"/>
  <c r="I24" i="21"/>
  <c r="J24" i="21"/>
  <c r="K24" i="21"/>
  <c r="L24" i="21"/>
  <c r="O24" i="21"/>
  <c r="Q24" i="21"/>
  <c r="R24" i="21"/>
  <c r="S24" i="21"/>
  <c r="T24" i="21"/>
  <c r="V24" i="21"/>
  <c r="W24" i="21"/>
  <c r="Y24" i="21"/>
  <c r="Z24" i="21"/>
  <c r="AB24" i="21"/>
  <c r="AC24" i="21"/>
  <c r="AE24" i="21"/>
  <c r="B25" i="21"/>
  <c r="C25" i="21"/>
  <c r="D25" i="21"/>
  <c r="E25" i="21"/>
  <c r="F25" i="21"/>
  <c r="G25" i="21"/>
  <c r="H25" i="21"/>
  <c r="I25" i="21"/>
  <c r="J25" i="21"/>
  <c r="K25" i="21"/>
  <c r="L25" i="21"/>
  <c r="O25" i="21"/>
  <c r="Q25" i="21"/>
  <c r="R25" i="21"/>
  <c r="S25" i="21"/>
  <c r="T25" i="21"/>
  <c r="V25" i="21"/>
  <c r="W25" i="21"/>
  <c r="Y25" i="21"/>
  <c r="Z25" i="21"/>
  <c r="AB25" i="21"/>
  <c r="AC25" i="21"/>
  <c r="AE25" i="21"/>
  <c r="B26" i="21"/>
  <c r="C26" i="21"/>
  <c r="D26" i="21"/>
  <c r="E26" i="21"/>
  <c r="F26" i="21"/>
  <c r="G26" i="21"/>
  <c r="H26" i="21"/>
  <c r="I26" i="21"/>
  <c r="J26" i="21"/>
  <c r="K26" i="21"/>
  <c r="L26" i="21"/>
  <c r="O26" i="21"/>
  <c r="Q26" i="21"/>
  <c r="R26" i="21"/>
  <c r="S26" i="21"/>
  <c r="T26" i="21"/>
  <c r="V26" i="21"/>
  <c r="W26" i="21"/>
  <c r="Y26" i="21"/>
  <c r="Z26" i="21"/>
  <c r="AB26" i="21"/>
  <c r="AC26" i="21"/>
  <c r="AE26" i="21"/>
  <c r="B27" i="21"/>
  <c r="C27" i="21"/>
  <c r="D27" i="21"/>
  <c r="E27" i="21"/>
  <c r="F27" i="21"/>
  <c r="G27" i="21"/>
  <c r="H27" i="21"/>
  <c r="I27" i="21"/>
  <c r="J27" i="21"/>
  <c r="K27" i="21"/>
  <c r="L27" i="21"/>
  <c r="O27" i="21"/>
  <c r="Q27" i="21"/>
  <c r="R27" i="21"/>
  <c r="S27" i="21"/>
  <c r="T27" i="21"/>
  <c r="V27" i="21"/>
  <c r="W27" i="21"/>
  <c r="Y27" i="21"/>
  <c r="Z27" i="21"/>
  <c r="AB27" i="21"/>
  <c r="AC27" i="21"/>
  <c r="AE27" i="21"/>
  <c r="B28" i="21"/>
  <c r="C28" i="21"/>
  <c r="D28" i="21"/>
  <c r="E28" i="21"/>
  <c r="F28" i="21"/>
  <c r="G28" i="21"/>
  <c r="H28" i="21"/>
  <c r="I28" i="21"/>
  <c r="J28" i="21"/>
  <c r="K28" i="21"/>
  <c r="L28" i="21"/>
  <c r="O28" i="21"/>
  <c r="Q28" i="21"/>
  <c r="R28" i="21"/>
  <c r="S28" i="21"/>
  <c r="T28" i="21"/>
  <c r="V28" i="21"/>
  <c r="W28" i="21"/>
  <c r="Y28" i="21"/>
  <c r="Z28" i="21"/>
  <c r="AB28" i="21"/>
  <c r="AC28" i="21"/>
  <c r="AE28" i="21"/>
  <c r="B29" i="21"/>
  <c r="C29" i="21"/>
  <c r="D29" i="21"/>
  <c r="E29" i="21"/>
  <c r="F29" i="21"/>
  <c r="G29" i="21"/>
  <c r="H29" i="21"/>
  <c r="I29" i="21"/>
  <c r="J29" i="21"/>
  <c r="K29" i="21"/>
  <c r="L29" i="21"/>
  <c r="O29" i="21"/>
  <c r="Q29" i="21"/>
  <c r="R29" i="21"/>
  <c r="S29" i="21"/>
  <c r="T29" i="21"/>
  <c r="V29" i="21"/>
  <c r="W29" i="21"/>
  <c r="Y29" i="21"/>
  <c r="Z29" i="21"/>
  <c r="AB29" i="21"/>
  <c r="AC29" i="21"/>
  <c r="AE29" i="21"/>
  <c r="B30" i="21"/>
  <c r="C30" i="21"/>
  <c r="D30" i="21"/>
  <c r="E30" i="21"/>
  <c r="F30" i="21"/>
  <c r="G30" i="21"/>
  <c r="H30" i="21"/>
  <c r="I30" i="21"/>
  <c r="J30" i="21"/>
  <c r="K30" i="21"/>
  <c r="L30" i="21"/>
  <c r="O30" i="21"/>
  <c r="Q30" i="21"/>
  <c r="R30" i="21"/>
  <c r="S30" i="21"/>
  <c r="T30" i="21"/>
  <c r="V30" i="21"/>
  <c r="W30" i="21"/>
  <c r="Y30" i="21"/>
  <c r="Z30" i="21"/>
  <c r="AB30" i="21"/>
  <c r="AC30" i="21"/>
  <c r="AE30" i="21"/>
  <c r="B31" i="21"/>
  <c r="C31" i="21"/>
  <c r="D31" i="21"/>
  <c r="E31" i="21"/>
  <c r="F31" i="21"/>
  <c r="G31" i="21"/>
  <c r="H31" i="21"/>
  <c r="I31" i="21"/>
  <c r="J31" i="21"/>
  <c r="K31" i="21"/>
  <c r="L31" i="21"/>
  <c r="O31" i="21"/>
  <c r="Q31" i="21"/>
  <c r="R31" i="21"/>
  <c r="S31" i="21"/>
  <c r="T31" i="21"/>
  <c r="V31" i="21"/>
  <c r="W31" i="21"/>
  <c r="Y31" i="21"/>
  <c r="Z31" i="21"/>
  <c r="AB31" i="21"/>
  <c r="AC31" i="21"/>
  <c r="AE31" i="21"/>
  <c r="B32" i="21"/>
  <c r="C32" i="21"/>
  <c r="D32" i="21"/>
  <c r="E32" i="21"/>
  <c r="F32" i="21"/>
  <c r="G32" i="21"/>
  <c r="H32" i="21"/>
  <c r="I32" i="21"/>
  <c r="J32" i="21"/>
  <c r="K32" i="21"/>
  <c r="L32" i="21"/>
  <c r="O32" i="21"/>
  <c r="Q32" i="21"/>
  <c r="R32" i="21"/>
  <c r="S32" i="21"/>
  <c r="T32" i="21"/>
  <c r="V32" i="21"/>
  <c r="W32" i="21"/>
  <c r="Y32" i="21"/>
  <c r="Z32" i="21"/>
  <c r="AB32" i="21"/>
  <c r="AC32" i="21"/>
  <c r="AE32" i="21"/>
  <c r="B33" i="21"/>
  <c r="C33" i="21"/>
  <c r="D33" i="21"/>
  <c r="E33" i="21"/>
  <c r="F33" i="21"/>
  <c r="G33" i="21"/>
  <c r="H33" i="21"/>
  <c r="I33" i="21"/>
  <c r="J33" i="21"/>
  <c r="K33" i="21"/>
  <c r="L33" i="21"/>
  <c r="O33" i="21"/>
  <c r="Q33" i="21"/>
  <c r="R33" i="21"/>
  <c r="S33" i="21"/>
  <c r="T33" i="21"/>
  <c r="V33" i="21"/>
  <c r="W33" i="21"/>
  <c r="Y33" i="21"/>
  <c r="Z33" i="21"/>
  <c r="AB33" i="21"/>
  <c r="AC33" i="21"/>
  <c r="AE33" i="21"/>
  <c r="B34" i="21"/>
  <c r="C34" i="21"/>
  <c r="D34" i="21"/>
  <c r="E34" i="21"/>
  <c r="F34" i="21"/>
  <c r="G34" i="21"/>
  <c r="H34" i="21"/>
  <c r="I34" i="21"/>
  <c r="J34" i="21"/>
  <c r="K34" i="21"/>
  <c r="L34" i="21"/>
  <c r="O34" i="21"/>
  <c r="Q34" i="21"/>
  <c r="R34" i="21"/>
  <c r="S34" i="21"/>
  <c r="T34" i="21"/>
  <c r="V34" i="21"/>
  <c r="W34" i="21"/>
  <c r="Y34" i="21"/>
  <c r="Z34" i="21"/>
  <c r="AB34" i="21"/>
  <c r="AC34" i="21"/>
  <c r="AE34" i="21"/>
  <c r="B35" i="21"/>
  <c r="C35" i="21"/>
  <c r="D35" i="21"/>
  <c r="E35" i="21"/>
  <c r="F35" i="21"/>
  <c r="G35" i="21"/>
  <c r="H35" i="21"/>
  <c r="I35" i="21"/>
  <c r="J35" i="21"/>
  <c r="K35" i="21"/>
  <c r="L35" i="21"/>
  <c r="O35" i="21"/>
  <c r="Q35" i="21"/>
  <c r="R35" i="21"/>
  <c r="S35" i="21"/>
  <c r="T35" i="21"/>
  <c r="V35" i="21"/>
  <c r="W35" i="21"/>
  <c r="Y35" i="21"/>
  <c r="Z35" i="21"/>
  <c r="AB35" i="21"/>
  <c r="AC35" i="21"/>
  <c r="AE35" i="21"/>
  <c r="B36" i="21"/>
  <c r="C36" i="21"/>
  <c r="D36" i="21"/>
  <c r="E36" i="21"/>
  <c r="F36" i="21"/>
  <c r="G36" i="21"/>
  <c r="H36" i="21"/>
  <c r="I36" i="21"/>
  <c r="J36" i="21"/>
  <c r="K36" i="21"/>
  <c r="L36" i="21"/>
  <c r="O36" i="21"/>
  <c r="Q36" i="21"/>
  <c r="R36" i="21"/>
  <c r="S36" i="21"/>
  <c r="T36" i="21"/>
  <c r="V36" i="21"/>
  <c r="W36" i="21"/>
  <c r="Y36" i="21"/>
  <c r="Z36" i="21"/>
  <c r="AB36" i="21"/>
  <c r="AC36" i="21"/>
  <c r="AE36" i="21"/>
  <c r="B37" i="21"/>
  <c r="C37" i="21"/>
  <c r="D37" i="21"/>
  <c r="E37" i="21"/>
  <c r="F37" i="21"/>
  <c r="G37" i="21"/>
  <c r="H37" i="21"/>
  <c r="I37" i="21"/>
  <c r="J37" i="21"/>
  <c r="K37" i="21"/>
  <c r="L37" i="21"/>
  <c r="O37" i="21"/>
  <c r="Q37" i="21"/>
  <c r="R37" i="21"/>
  <c r="S37" i="21"/>
  <c r="T37" i="21"/>
  <c r="V37" i="21"/>
  <c r="W37" i="21"/>
  <c r="Y37" i="21"/>
  <c r="Z37" i="21"/>
  <c r="AB37" i="21"/>
  <c r="AC37" i="21"/>
  <c r="AE37" i="21"/>
  <c r="A39" i="26" l="1"/>
  <c r="A38" i="26"/>
  <c r="H9" i="26" l="1"/>
  <c r="N9" i="21" s="1"/>
  <c r="H8" i="26"/>
  <c r="A9" i="8" l="1"/>
  <c r="B9" i="8"/>
  <c r="C4" i="7" l="1"/>
  <c r="A4" i="7"/>
  <c r="I39" i="26" l="1"/>
  <c r="I40" i="26" s="1"/>
  <c r="I38" i="26"/>
  <c r="H10" i="26" l="1"/>
  <c r="N10" i="21" s="1"/>
  <c r="H11" i="26"/>
  <c r="N11" i="21" s="1"/>
  <c r="H12" i="26"/>
  <c r="N12" i="21" s="1"/>
  <c r="H13" i="26"/>
  <c r="N13" i="21" s="1"/>
  <c r="H14" i="26"/>
  <c r="N14" i="21" s="1"/>
  <c r="H15" i="26"/>
  <c r="N15" i="21" s="1"/>
  <c r="H16" i="26"/>
  <c r="N16" i="21" s="1"/>
  <c r="H17" i="26"/>
  <c r="N17" i="21" s="1"/>
  <c r="H18" i="26"/>
  <c r="N18" i="21" s="1"/>
  <c r="H19" i="26"/>
  <c r="N19" i="21" s="1"/>
  <c r="H20" i="26"/>
  <c r="N20" i="21" s="1"/>
  <c r="H21" i="26"/>
  <c r="N21" i="21" s="1"/>
  <c r="H22" i="26"/>
  <c r="N22" i="21" s="1"/>
  <c r="H23" i="26"/>
  <c r="N23" i="21" s="1"/>
  <c r="H24" i="26"/>
  <c r="N24" i="21" s="1"/>
  <c r="H25" i="26"/>
  <c r="N25" i="21" s="1"/>
  <c r="H26" i="26"/>
  <c r="N26" i="21" s="1"/>
  <c r="H27" i="26"/>
  <c r="N27" i="21" s="1"/>
  <c r="H28" i="26"/>
  <c r="N28" i="21" s="1"/>
  <c r="H29" i="26"/>
  <c r="N29" i="21" s="1"/>
  <c r="H30" i="26"/>
  <c r="N30" i="21" s="1"/>
  <c r="H31" i="26"/>
  <c r="N31" i="21" s="1"/>
  <c r="H32" i="26"/>
  <c r="N32" i="21" s="1"/>
  <c r="H33" i="26"/>
  <c r="N33" i="21" s="1"/>
  <c r="H34" i="26"/>
  <c r="N34" i="21" s="1"/>
  <c r="H35" i="26"/>
  <c r="N35" i="21" s="1"/>
  <c r="H36" i="26"/>
  <c r="N36" i="21" s="1"/>
  <c r="H37" i="26"/>
  <c r="N37" i="21" s="1"/>
  <c r="H39" i="26" l="1"/>
  <c r="H40" i="26" s="1"/>
  <c r="H38" i="26"/>
  <c r="B8" i="21"/>
  <c r="X8" i="21" l="1"/>
  <c r="O8" i="21"/>
  <c r="AE8" i="21"/>
  <c r="C8" i="21"/>
  <c r="F8" i="21" l="1"/>
  <c r="H8" i="21"/>
  <c r="J8" i="21"/>
  <c r="D8" i="21"/>
  <c r="F4" i="7"/>
  <c r="A4" i="8"/>
  <c r="C1" i="8"/>
  <c r="F39" i="26" l="1"/>
  <c r="F40" i="26" s="1"/>
  <c r="F38" i="26"/>
  <c r="A20" i="11" l="1"/>
  <c r="A23" i="8"/>
  <c r="A7" i="8"/>
  <c r="B19" i="11"/>
  <c r="B22" i="8"/>
  <c r="D1" i="11"/>
  <c r="AC8" i="21" l="1"/>
  <c r="AB8" i="21"/>
  <c r="Z8" i="21"/>
  <c r="E8" i="21"/>
  <c r="V8" i="21"/>
  <c r="W8" i="21"/>
  <c r="Q8" i="21"/>
  <c r="L8" i="21"/>
  <c r="I8" i="21"/>
  <c r="A16" i="11"/>
  <c r="C9" i="11"/>
  <c r="B9" i="11"/>
  <c r="D10" i="11"/>
  <c r="C10" i="11"/>
  <c r="B10" i="11"/>
  <c r="A10" i="11"/>
  <c r="D11" i="11"/>
  <c r="C11" i="11"/>
  <c r="B11" i="11"/>
  <c r="A11" i="11"/>
  <c r="D12" i="11"/>
  <c r="C12" i="11"/>
  <c r="B12" i="11"/>
  <c r="A12" i="11"/>
  <c r="D13" i="11"/>
  <c r="C13" i="11"/>
  <c r="B13" i="11"/>
  <c r="A13" i="11"/>
  <c r="D15" i="11"/>
  <c r="D14" i="11"/>
  <c r="B14" i="11"/>
  <c r="C14" i="11"/>
  <c r="A14" i="11"/>
  <c r="A15" i="11"/>
  <c r="B15" i="11"/>
  <c r="C15" i="11"/>
  <c r="D16" i="11"/>
  <c r="B16" i="11"/>
  <c r="C16" i="11"/>
  <c r="C18" i="8"/>
  <c r="B18" i="8"/>
  <c r="A18" i="8"/>
  <c r="C17" i="8"/>
  <c r="B16" i="8"/>
  <c r="B17" i="8"/>
  <c r="A17" i="8"/>
  <c r="C16" i="8"/>
  <c r="A16" i="8"/>
  <c r="C15" i="8"/>
  <c r="B15" i="8"/>
  <c r="A15" i="8"/>
  <c r="C14" i="8"/>
  <c r="B14" i="8"/>
  <c r="A14" i="8"/>
  <c r="C13" i="8"/>
  <c r="A11" i="8"/>
  <c r="B11" i="8"/>
  <c r="C11" i="8"/>
  <c r="A12" i="8"/>
  <c r="B12" i="8"/>
  <c r="C12" i="8"/>
  <c r="A13" i="8"/>
  <c r="B13" i="8"/>
  <c r="A10" i="8"/>
  <c r="C10" i="8"/>
  <c r="B10" i="8"/>
  <c r="C9" i="8"/>
  <c r="G8" i="21"/>
  <c r="A7" i="11"/>
  <c r="R8" i="21"/>
  <c r="S8" i="21"/>
  <c r="B23" i="8"/>
  <c r="B20" i="11"/>
  <c r="C7" i="11"/>
  <c r="C7" i="8"/>
  <c r="K15" i="5"/>
  <c r="N15" i="5" s="1"/>
  <c r="K14" i="5"/>
  <c r="N14" i="5" s="1"/>
  <c r="K13" i="5"/>
  <c r="N13" i="5" s="1"/>
  <c r="K12" i="5"/>
  <c r="N12" i="5" s="1"/>
  <c r="K11" i="5"/>
  <c r="N11" i="5" s="1"/>
  <c r="K10" i="5"/>
  <c r="N10" i="5" s="1"/>
  <c r="K9" i="5"/>
  <c r="N9" i="5" s="1"/>
  <c r="K8" i="5"/>
  <c r="N8" i="5" s="1"/>
  <c r="K7" i="5"/>
  <c r="N7" i="5" s="1"/>
  <c r="K6" i="5"/>
  <c r="N6" i="5" s="1"/>
  <c r="K5" i="5"/>
  <c r="N5" i="5" s="1"/>
  <c r="K4" i="5"/>
  <c r="N4" i="5" s="1"/>
  <c r="K3" i="5"/>
  <c r="N3" i="5" s="1"/>
  <c r="K2" i="5"/>
  <c r="N2" i="5" s="1"/>
  <c r="K1" i="5"/>
  <c r="N1" i="5" s="1"/>
  <c r="J15" i="5"/>
  <c r="O15" i="5" s="1"/>
  <c r="J14" i="5"/>
  <c r="O14" i="5" s="1"/>
  <c r="J13" i="5"/>
  <c r="O13" i="5" s="1"/>
  <c r="J12" i="5"/>
  <c r="O12" i="5" s="1"/>
  <c r="J11" i="5"/>
  <c r="O11" i="5" s="1"/>
  <c r="J10" i="5"/>
  <c r="O10" i="5" s="1"/>
  <c r="J9" i="5"/>
  <c r="O9" i="5" s="1"/>
  <c r="J8" i="5"/>
  <c r="O8" i="5" s="1"/>
  <c r="J7" i="5"/>
  <c r="O7" i="5" s="1"/>
  <c r="J6" i="5"/>
  <c r="O6" i="5" s="1"/>
  <c r="J5" i="5"/>
  <c r="O5" i="5" s="1"/>
  <c r="J4" i="5"/>
  <c r="O4" i="5" s="1"/>
  <c r="J3" i="5"/>
  <c r="O3" i="5" s="1"/>
  <c r="J2" i="5"/>
  <c r="O2" i="5" s="1"/>
  <c r="C1" i="5"/>
  <c r="F1" i="5" s="1"/>
  <c r="J1" i="5"/>
  <c r="O1" i="5" s="1"/>
  <c r="G15" i="5"/>
  <c r="B15" i="5" s="1"/>
  <c r="C15" i="5"/>
  <c r="F15" i="5" s="1"/>
  <c r="C14" i="5"/>
  <c r="F14" i="5" s="1"/>
  <c r="G14" i="5"/>
  <c r="B14" i="5" s="1"/>
  <c r="C2" i="5"/>
  <c r="F2" i="5" s="1"/>
  <c r="G2" i="5"/>
  <c r="B2" i="5" s="1"/>
  <c r="C3" i="5"/>
  <c r="F3" i="5" s="1"/>
  <c r="G3" i="5"/>
  <c r="B3" i="5" s="1"/>
  <c r="C4" i="5"/>
  <c r="F4" i="5" s="1"/>
  <c r="G4" i="5"/>
  <c r="B4" i="5" s="1"/>
  <c r="C5" i="5"/>
  <c r="F5" i="5" s="1"/>
  <c r="G5" i="5"/>
  <c r="B5" i="5" s="1"/>
  <c r="C6" i="5"/>
  <c r="F6" i="5" s="1"/>
  <c r="G6" i="5"/>
  <c r="B6" i="5" s="1"/>
  <c r="C7" i="5"/>
  <c r="F7" i="5" s="1"/>
  <c r="G7" i="5"/>
  <c r="B7" i="5" s="1"/>
  <c r="C8" i="5"/>
  <c r="F8" i="5" s="1"/>
  <c r="G8" i="5"/>
  <c r="B8" i="5" s="1"/>
  <c r="C9" i="5"/>
  <c r="F9" i="5" s="1"/>
  <c r="G9" i="5"/>
  <c r="B9" i="5" s="1"/>
  <c r="C10" i="5"/>
  <c r="F10" i="5" s="1"/>
  <c r="G10" i="5"/>
  <c r="B10" i="5" s="1"/>
  <c r="C11" i="5"/>
  <c r="F11" i="5" s="1"/>
  <c r="G11" i="5"/>
  <c r="B11" i="5" s="1"/>
  <c r="C12" i="5"/>
  <c r="F12" i="5" s="1"/>
  <c r="G12" i="5"/>
  <c r="B12" i="5" s="1"/>
  <c r="C13" i="5"/>
  <c r="F13" i="5" s="1"/>
  <c r="G13" i="5"/>
  <c r="B13" i="5" s="1"/>
  <c r="G1" i="5"/>
  <c r="B1" i="5" s="1"/>
  <c r="G10" i="27"/>
  <c r="B10" i="27"/>
  <c r="B4" i="27"/>
  <c r="C22" i="8"/>
  <c r="C19" i="11"/>
  <c r="A4" i="11"/>
  <c r="D4" i="7"/>
  <c r="D10" i="27"/>
  <c r="G38" i="26"/>
  <c r="G39" i="26"/>
  <c r="G40" i="26" s="1"/>
  <c r="K8" i="21"/>
  <c r="N8" i="21" l="1"/>
</calcChain>
</file>

<file path=xl/sharedStrings.xml><?xml version="1.0" encoding="utf-8"?>
<sst xmlns="http://schemas.openxmlformats.org/spreadsheetml/2006/main" count="307" uniqueCount="193">
  <si>
    <t>Anleitung</t>
  </si>
  <si>
    <t>Fach</t>
  </si>
  <si>
    <t>E-Ko</t>
  </si>
  <si>
    <t>E-PuZ</t>
  </si>
  <si>
    <t>Von:</t>
  </si>
  <si>
    <t>An:</t>
  </si>
  <si>
    <t>Name</t>
  </si>
  <si>
    <t>Aufsicht</t>
  </si>
  <si>
    <t>von</t>
  </si>
  <si>
    <t>bis</t>
  </si>
  <si>
    <t>Unterschrift</t>
  </si>
  <si>
    <t>Den Prüfungsraum haben verlassen</t>
  </si>
  <si>
    <t>von               bis</t>
  </si>
  <si>
    <t>Besondere Vorkommnisse und Bemerkungen</t>
  </si>
  <si>
    <t>Ort und Datum</t>
  </si>
  <si>
    <t>Leiter/Leiterin der schriftlichen Prüfung:</t>
  </si>
  <si>
    <t>Uhr</t>
  </si>
  <si>
    <t>Schule</t>
  </si>
  <si>
    <t>Sitzordnung im Prüfungsraum Abitur</t>
  </si>
  <si>
    <t>Abiturprüfung</t>
  </si>
  <si>
    <t>Jahr</t>
  </si>
  <si>
    <t>Anzahl:</t>
  </si>
  <si>
    <t>Vorname</t>
  </si>
  <si>
    <t>TO - DO - LISTE  (bitte abhaken)</t>
  </si>
  <si>
    <t>PGW</t>
  </si>
  <si>
    <t>Niveau</t>
  </si>
  <si>
    <t>Schulname</t>
  </si>
  <si>
    <t>BWL</t>
  </si>
  <si>
    <t>VWL</t>
  </si>
  <si>
    <t>Ergebnisse der Korrektur</t>
  </si>
  <si>
    <t>Kursbezeichnung</t>
  </si>
  <si>
    <t>Datum, Unterschriften</t>
  </si>
  <si>
    <t>Kurs:</t>
  </si>
  <si>
    <t xml:space="preserve">tatsächliche Anzahl:                  </t>
  </si>
  <si>
    <t>Erstkorrektur</t>
  </si>
  <si>
    <t>¨</t>
  </si>
  <si>
    <t>Die unterschriebene Korrekturliste liegt bei.</t>
  </si>
  <si>
    <t>Das unterschriebene Gutachtenformular (BeBo Eko) liegt bei.</t>
  </si>
  <si>
    <t>Für Schulen mit Ausnahmeregelungen: Die Lehrermaterialien sind der Schule bereits geschickt worden oder liegen diesem Päckchen bei.</t>
  </si>
  <si>
    <t>Fach:</t>
  </si>
  <si>
    <t>Niveau:</t>
  </si>
  <si>
    <t>Punktzahl &lt;5 Anzahl</t>
  </si>
  <si>
    <t xml:space="preserve">Abitur </t>
  </si>
  <si>
    <t>Zweitdurchsicht</t>
  </si>
  <si>
    <t>E-Ko1</t>
  </si>
  <si>
    <t>E-Ko2</t>
  </si>
  <si>
    <t>E-Ko3</t>
  </si>
  <si>
    <t>E-Ko4</t>
  </si>
  <si>
    <t>Aufgabe 2</t>
  </si>
  <si>
    <t>Aufgabe 1</t>
  </si>
  <si>
    <t>Aufgabe 3</t>
  </si>
  <si>
    <t>Aufgabe 4</t>
  </si>
  <si>
    <t>I. Hilfmittelfreier Prüfungsteil</t>
  </si>
  <si>
    <t>IV. Stochastik</t>
  </si>
  <si>
    <t>eA</t>
  </si>
  <si>
    <t>gA</t>
  </si>
  <si>
    <t>Ort Z-du</t>
  </si>
  <si>
    <t>Z-du</t>
  </si>
  <si>
    <t>Schülerarbeiten eingetütet</t>
  </si>
  <si>
    <t>Geburtsdatum</t>
  </si>
  <si>
    <t>Notenpunkte Zweitdurchs.</t>
  </si>
  <si>
    <t>PrArtMdl</t>
  </si>
  <si>
    <t>Stammschule</t>
  </si>
  <si>
    <t>PrArt</t>
  </si>
  <si>
    <t>S1S4</t>
  </si>
  <si>
    <t>Geschlecht</t>
  </si>
  <si>
    <t>Notenpunkte Erstkorrektur</t>
  </si>
  <si>
    <t>Abinote</t>
  </si>
  <si>
    <t>Endgültige Punktzahl
schriftl. Prüfung</t>
  </si>
  <si>
    <t>Bilingual</t>
  </si>
  <si>
    <t>Fachzusatz 
Fremdsprache</t>
  </si>
  <si>
    <t>Vorsitz Prüfungsausschuss</t>
  </si>
  <si>
    <t>Referent</t>
  </si>
  <si>
    <t>I. Hörverstehen</t>
  </si>
  <si>
    <t>II. Sprachmittlung</t>
  </si>
  <si>
    <t>Aufgabenstellung</t>
  </si>
  <si>
    <t>MAP-Code</t>
  </si>
  <si>
    <t>III.1 Lineare Algebra 
oder 
III.2 Analytische Geometrie</t>
  </si>
  <si>
    <t>Altgriechisch</t>
  </si>
  <si>
    <t>Arabisch</t>
  </si>
  <si>
    <t>Biologie</t>
  </si>
  <si>
    <t>Chemie</t>
  </si>
  <si>
    <t>Chinesisch</t>
  </si>
  <si>
    <t>Deutsch</t>
  </si>
  <si>
    <t>Englisch</t>
  </si>
  <si>
    <t>Englisch an beruflichen Schulen</t>
  </si>
  <si>
    <t>Farsi</t>
  </si>
  <si>
    <t>Französisch</t>
  </si>
  <si>
    <t>Geographie</t>
  </si>
  <si>
    <t>Geschichte</t>
  </si>
  <si>
    <t>Griechisch</t>
  </si>
  <si>
    <t>Informatik</t>
  </si>
  <si>
    <t>Italienisch</t>
  </si>
  <si>
    <t>Kunst</t>
  </si>
  <si>
    <t>Latein</t>
  </si>
  <si>
    <t>Mathematik mit WTR</t>
  </si>
  <si>
    <t>Musik</t>
  </si>
  <si>
    <t>Pädagogik</t>
  </si>
  <si>
    <t>Philosophie</t>
  </si>
  <si>
    <t>Physik</t>
  </si>
  <si>
    <t>Polnisch</t>
  </si>
  <si>
    <t>Portugiesisch</t>
  </si>
  <si>
    <t>Psychologie</t>
  </si>
  <si>
    <t>Religion katholisch</t>
  </si>
  <si>
    <t>Russisch</t>
  </si>
  <si>
    <t>Spanisch</t>
  </si>
  <si>
    <t>Sport</t>
  </si>
  <si>
    <t>Technik - Flugzeugtechnik</t>
  </si>
  <si>
    <t>Technik - Ingenieurswissenschaften</t>
  </si>
  <si>
    <t>Theater</t>
  </si>
  <si>
    <t>Türkisch</t>
  </si>
  <si>
    <t>Wirtschaft</t>
  </si>
  <si>
    <t>Mathematik mit CAS</t>
  </si>
  <si>
    <t>Ort Zweitdurchsicht</t>
  </si>
  <si>
    <t>Schulnummer</t>
  </si>
  <si>
    <t>Prüfungsfach</t>
  </si>
  <si>
    <t>intern</t>
  </si>
  <si>
    <t>nicht bilingual</t>
  </si>
  <si>
    <t>zentral</t>
  </si>
  <si>
    <t>Semesterleistung (S1-S4) im Prüfungsfach</t>
  </si>
  <si>
    <t>Ergebnis mündliche Nachprüfung</t>
  </si>
  <si>
    <t>Punktzahl &lt;5 
Prozent</t>
  </si>
  <si>
    <t xml:space="preserve">  Mittelwerte</t>
  </si>
  <si>
    <t>Anzahl mdl. Nachprüfungen</t>
  </si>
  <si>
    <t>Anzahl Prüflinge gesamt</t>
  </si>
  <si>
    <t xml:space="preserve">Zweitdurchsicht   </t>
  </si>
  <si>
    <t>Protokoll über die schriftliche Abiturprüfung</t>
  </si>
  <si>
    <t>Bezeichnung bzw. Nummer des Prüfungsraums</t>
  </si>
  <si>
    <t>Datum der Prüfung</t>
  </si>
  <si>
    <t>Beginn der Arbeitszeit</t>
  </si>
  <si>
    <t>Ende der Arbeitszeit</t>
  </si>
  <si>
    <t>Zeitpunkt der ersten Abgabe</t>
  </si>
  <si>
    <t>Zeitpunkt der letzten Abgabe</t>
  </si>
  <si>
    <t>Abgabe der ersten Arbeit (Name)</t>
  </si>
  <si>
    <t>Abgabe der letzten Arbeit (Name)</t>
  </si>
  <si>
    <t>Umschlag geöffnet in Anwenheit von (Name)</t>
  </si>
  <si>
    <t>Umschlag mit den Aufgaben geöffnet durch (Name)</t>
  </si>
  <si>
    <t>Regelungen für das schriftl. Abitur bekanntgegeben durch (Name)</t>
  </si>
  <si>
    <t xml:space="preserve">Umschlag geöffnet um </t>
  </si>
  <si>
    <t>Wenn nach dem Öffenen des Dokuments eine Sicherheitswarnung angezeigt wird, wählen Sie "Inhalt aktivieren". Speichern Sie diese Datei, soweit noch nicht geschehen, unter einem neuen Namen. Falls es beim Speichern eine Kompatibilitätswarnung gibt, wählen Sie "Weiter".</t>
  </si>
  <si>
    <t>Schulform</t>
  </si>
  <si>
    <t>Profilfach</t>
  </si>
  <si>
    <t>MdlPr</t>
  </si>
  <si>
    <t>MdlNpr</t>
  </si>
  <si>
    <t>Abiturjahrgang</t>
  </si>
  <si>
    <t>Vorab</t>
  </si>
  <si>
    <t>Löschen einzelner Schüler*innen</t>
  </si>
  <si>
    <t>Allgemeine Angaben pro Kurs</t>
  </si>
  <si>
    <t>Prüfungsergebnisse</t>
  </si>
  <si>
    <t>Aufgabengenaue Ergebnisse</t>
  </si>
  <si>
    <t>Zusächliche, optionale Hilfen</t>
  </si>
  <si>
    <t>Monitoringdaten</t>
  </si>
  <si>
    <r>
      <t xml:space="preserve">Korrektur von schriftlichen Abiturprüfungen 
Kurzanleitung
</t>
    </r>
    <r>
      <rPr>
        <sz val="11"/>
        <rFont val="Arial"/>
        <family val="2"/>
      </rPr>
      <t>Mit dieser Excel-Hilfe können Sie die schriftlichen Abiturprüfungen sowie mündlichen Nachprüfungen vorbereiten und die für das Monitoring der Abschlussprüfungen notwendigen Daten zusammenstellen. 
Für die mündlichen Abiturprüfungen gibt es eine eigene Excel-Hilfe. 
Bitte speichern Sie für jedes Prüfungsfach und jeden Kurs eine separate Datei ab.</t>
    </r>
  </si>
  <si>
    <r>
      <t xml:space="preserve">In den Arbeitsblättern </t>
    </r>
    <r>
      <rPr>
        <b/>
        <sz val="11"/>
        <rFont val="Arial"/>
        <family val="2"/>
      </rPr>
      <t>Nam-Schi</t>
    </r>
    <r>
      <rPr>
        <sz val="11"/>
        <rFont val="Arial"/>
        <family val="2"/>
      </rPr>
      <t xml:space="preserve">, </t>
    </r>
    <r>
      <rPr>
        <b/>
        <sz val="11"/>
        <rFont val="Arial"/>
        <family val="2"/>
      </rPr>
      <t>Protokoll,</t>
    </r>
    <r>
      <rPr>
        <sz val="11"/>
        <rFont val="Arial"/>
        <family val="2"/>
      </rPr>
      <t xml:space="preserve"> </t>
    </r>
    <r>
      <rPr>
        <b/>
        <sz val="11"/>
        <rFont val="Arial"/>
        <family val="2"/>
      </rPr>
      <t>Sitz3</t>
    </r>
    <r>
      <rPr>
        <sz val="11"/>
        <rFont val="Arial"/>
        <family val="2"/>
      </rPr>
      <t xml:space="preserve">, </t>
    </r>
    <r>
      <rPr>
        <b/>
        <sz val="11"/>
        <rFont val="Arial"/>
        <family val="2"/>
      </rPr>
      <t>Sitz4</t>
    </r>
    <r>
      <rPr>
        <sz val="11"/>
        <rFont val="Arial"/>
        <family val="2"/>
      </rPr>
      <t xml:space="preserve"> und </t>
    </r>
    <r>
      <rPr>
        <b/>
        <sz val="11"/>
        <rFont val="Arial"/>
        <family val="2"/>
      </rPr>
      <t>Kurs_Eti</t>
    </r>
    <r>
      <rPr>
        <sz val="11"/>
        <rFont val="Arial"/>
        <family val="2"/>
      </rPr>
      <t xml:space="preserve"> finden Sie zusätzliche Hilfen für die Organisation und die Durchführung der Prüfungen sowie den Versand der Arbeiten zur Korrektur.</t>
    </r>
  </si>
  <si>
    <t>Die unterschriebenen Gutachtenformulare (BeBo Eko) und ggf. BeBo Zdu) liegen vollständig bei.</t>
  </si>
  <si>
    <t>Stammdaten Schüler*innen</t>
  </si>
  <si>
    <t>Übertragen Sie aus Ihren Excel- oder Word-Dateien die Schülernamen, das Geschlecht und das Geburtsdatum bzw. tragen Sie diese von Hand ein. Es wird nun automatisch für jede*n Schüler*in ein Code erstellt (MAP-Code in Spalte E).</t>
  </si>
  <si>
    <t>Um einzelne Schüler*innen zu löschen, die doch nicht an den schriftlichen Prüfungen teilgenommen haben, müssen Sie zunächst den Blattschutz des Arbeitsblatts 
Schr-Pr aufheben. Klicken Sie dazu auf den Reiter "Überprüfen" und anschließen unter Änderungen auf "Blattschutz aufheben". Markieren Sie die jeweils ganze Zeile und wählen Sie per Rechtsklick auf die Zeilennumer die Option "Zellen löschen" aus. Es wird die ganze Zeile gelöscht. Auf dem Arbeitsblatt Eva gehen Sie bitte analog vor.</t>
  </si>
  <si>
    <r>
      <t xml:space="preserve">Tragen Sie im Arbeitsblatt </t>
    </r>
    <r>
      <rPr>
        <b/>
        <sz val="11"/>
        <rFont val="Arial"/>
        <family val="2"/>
      </rPr>
      <t>Schr-Pr</t>
    </r>
    <r>
      <rPr>
        <sz val="11"/>
        <rFont val="Arial"/>
        <family val="2"/>
      </rPr>
      <t xml:space="preserve"> den Namen Ihrer Schule (Stammschule), die Schulnummer und die Kursbezeichnung ein. Wählen Sie die Schulform, das Fach und das Anforderungsniveau aus. Überprüfen Sie die Voreinstellungen und ergänzen Sie ggf. die Aufgabenstellung (Voreinstellung "zentral"), Bilingual (Voreinstellung "nicht bilingual"), den Fachzusatz Fremdsprache und den Ort der Zweitdurchsicht (Voreinstellung "intern").</t>
    </r>
  </si>
  <si>
    <t>Verschlüsselung</t>
  </si>
  <si>
    <t>Nachname</t>
  </si>
  <si>
    <t>III. Woyzeck</t>
  </si>
  <si>
    <t>IV: Schreiben 2: 
Social Media - Boon or Bane in the 21st Century?</t>
  </si>
  <si>
    <t>Recht</t>
  </si>
  <si>
    <t>Religion konfessionsübergreifend</t>
  </si>
  <si>
    <t>IV. Sprache</t>
  </si>
  <si>
    <t>IV: Schreiben 2:
Crime and Punishment in Literature and Film</t>
  </si>
  <si>
    <t>Dko</t>
  </si>
  <si>
    <t>CAS</t>
  </si>
  <si>
    <t>Abfragetyp</t>
  </si>
  <si>
    <t>Abitur_bestanden</t>
  </si>
  <si>
    <t xml:space="preserve">Nach dem Ende der Korrekturen ergänzen Sie die Notenpunkte der Erstkorrektur, der Zweitdurchsicht und die endgültigen Punktzahlen sowie die durchschnittlichen Semesterleistungen und den Profilbereich profilgebender Fächer. Gingen Schülerinnen und Schüler in die mündliche Nachprüfung, ergänzen Sie bitte die jeweiligen Ergebnisse. </t>
  </si>
  <si>
    <t>Aufgabengenaue Ergebnisse: In den Fächern Deutsch, Englisch, Mathematik, Französisch und Spanisch werden auf erhöhtem und grundlegendem Anforderungsniveau zusätzlich die Bewertungen der Erstkorrektur für die Aufgaben abgefragt. Bitte geben Sie in diesen Fächern die Ergebnisse ein. In den sprachlichen Fächern sollen die jeweils vergebenen Notenpunkte und in Mathematik die Bewertungseinheiten eingetragen werden.</t>
  </si>
  <si>
    <r>
      <t xml:space="preserve">Die für das Monitoring der Abschlussprüfungen erforderlichen Daten werden automatisch im Arbeitsblatt </t>
    </r>
    <r>
      <rPr>
        <b/>
        <sz val="11"/>
        <rFont val="Arial"/>
        <family val="2"/>
      </rPr>
      <t>Eva</t>
    </r>
    <r>
      <rPr>
        <sz val="11"/>
        <rFont val="Arial"/>
        <family val="2"/>
      </rPr>
      <t xml:space="preserve"> zusammengestellt. Speichern Sie die Daten (siehe nächste Zeile) und senden Sie die Daten über das BSB-Netzwerk an das IfBQ.</t>
    </r>
  </si>
  <si>
    <t>Da sich in der Vergangenheit vermehrt Schwierigkeiten mit den im Dokument enthaltenen Makros ergeben haben, wurden diese in der aktuellen Excel-Hilfe entfernt. Daher können Sie nicht wie bisher im Tabellenblatt Eva auf den Butten "Speichern" klicken sondern müssen folgendermaßen vorgehen:  Klicken Sie mit der rechten Maustaste auf das Tabellenblattregister Eva. Wählen Sie die Funktion "Verschieben oder kopieren" aus. Wählen Sie in der anschließend präsentierten Dialogbox im Auswahlfeld "Zur Mappe" die Option "Neue Arbeitsmappe". Anschließend noch die Option “Kopie erstellen” aktivieren und mit “OK” bestätigen. Damit werden die Inhalte des Arbeitsblatts Eva in eine neue Tabelle kopiert, die Sie abspeichern und per Mail an das IfBQ schicken können. Bitte wählen Sie für das Abspeichern den in Zelle A1 vorgeschlagenen Dateinamen.</t>
  </si>
  <si>
    <t>Speichern der Tabelle Eva</t>
  </si>
  <si>
    <t>Bewertung (fachtypisch) in den gewählten Aufgaben</t>
  </si>
  <si>
    <t>ACHTUNG: nur für die Fächer Deutsch, Englisch, Mathematik, Französisch und Spanisch auszufüllen</t>
  </si>
  <si>
    <t>Version: 2024-10-30</t>
  </si>
  <si>
    <r>
      <t xml:space="preserve">Wenn Sie keinen Zugang zum BSB-Netzwerk haben, verschicken Sie die Excel-Dateien bitte verschlüsselt mit dem Passwort: </t>
    </r>
    <r>
      <rPr>
        <i/>
        <sz val="11"/>
        <rFont val="Arial"/>
        <family val="2"/>
      </rPr>
      <t>Abi_Daten_2025</t>
    </r>
  </si>
  <si>
    <t>I. "Der Gang vor die Hunde"</t>
  </si>
  <si>
    <t>II. Umbrüche in der deutschsprachigen Literatur um 1900</t>
  </si>
  <si>
    <t>III: Schreiben 1:
Politics, Culture und Society</t>
  </si>
  <si>
    <t>III: Schreiben 1:
Politics, Culture and Society</t>
  </si>
  <si>
    <t>III. Schreiben 1: 
Paris, eine Stadt mit unzähligen Gesichtern</t>
  </si>
  <si>
    <t>IV. Schreiben 2: 
Lebensformen im Wandel</t>
  </si>
  <si>
    <t>III: Schreiben 1:
Identität, Diversität und Autonomie</t>
  </si>
  <si>
    <t>IV. Schreiben 2:
Lateinamerika - Wurzeln und Gegenwart</t>
  </si>
  <si>
    <t>II.1 Analysis 1</t>
  </si>
  <si>
    <t>II.2 Analysis 2</t>
  </si>
  <si>
    <t>Aufgabe 5</t>
  </si>
  <si>
    <t>E-Ko5</t>
  </si>
  <si>
    <r>
      <t xml:space="preserve">Die Daten in dieser Tabelle müssen für das Monitoring an das IfBQ, Referat BQ 11 (Monitoring und Programmevaluation), gemailt werden:
 </t>
    </r>
    <r>
      <rPr>
        <b/>
        <sz val="10"/>
        <rFont val="Arial"/>
        <family val="2"/>
      </rPr>
      <t xml:space="preserve">eva-abi@ifbq.hamburg.de 
</t>
    </r>
    <r>
      <rPr>
        <sz val="10"/>
        <rFont val="Arial"/>
        <family val="2"/>
      </rPr>
      <t xml:space="preserve">
</t>
    </r>
    <r>
      <rPr>
        <b/>
        <sz val="10"/>
        <color rgb="FFFF0000"/>
        <rFont val="Arial"/>
        <family val="2"/>
      </rPr>
      <t xml:space="preserve">Da sich in der Vergangenheit vermehrt Schwierigkeiten mit den im Dokument enthaltenen Makros ergen haben, wurden diese in der aktuellen Excel-Hilfe entfernt. Daher können Sie nicht wie bisher mit der Schaltfläche "Speichern" abspeichern. Bitte gehen Sie zum Speichern folgendermaßen vor:  </t>
    </r>
    <r>
      <rPr>
        <sz val="10"/>
        <color rgb="FFFF0000"/>
        <rFont val="Arial"/>
        <family val="2"/>
      </rPr>
      <t xml:space="preserve">
</t>
    </r>
    <r>
      <rPr>
        <b/>
        <sz val="10"/>
        <rFont val="Arial"/>
        <family val="2"/>
      </rPr>
      <t xml:space="preserve"> 
</t>
    </r>
    <r>
      <rPr>
        <sz val="10"/>
        <color rgb="FFFF0000"/>
        <rFont val="Arial"/>
        <family val="2"/>
      </rPr>
      <t xml:space="preserve">Klicken Sie mit der rechten Maustaste auf das Tabellenblattregister Eva. Wählen Sie die Funktion "Verschieben oder kopieren" aus. Wählen Sie in der anschließend präsentierten Dialogbox im Auswahlfeld "Zur Mappe" die Option "Neue Arbeitsmappe". Anschließend noch die Option “Kopie erstellen” aktivieren und mit “OK” bestätigen. Damit werden die Inhalte des Arbeitsblatts Eva in eine neue Tabelle kopiert, die Sie abspeichern und per Mail an das IfBQ schicken können. Bitte wählen Sie für das Abspeichern den in Zelle A1 vorgeschlagenen Dateinamen.
</t>
    </r>
    <r>
      <rPr>
        <sz val="10"/>
        <rFont val="Arial"/>
        <family val="2"/>
      </rPr>
      <t xml:space="preserve"> 
Senden Sie nun diese Datei - oder auch mehrere aus unterschiedlichen Kursen - an die oben angegebene Adresse. Bitte nutzen Sie aus datenschutzgründen für die Übermittlung das BSB-Netzwerk! Wenn Sie keinen Zugang zum BSB-Netzwerk haben, verschlüsseln Sie die Dateien bitte mit dem Passwort Abi_Daten_2025 Ihre Daten werden in jedem Fall vertraulich behandelt.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</si>
</sst>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10"/>
      <name val="Arial"/>
      <family val="2"/>
    </font>
    <font>
      <b/>
      <sz val="10"/>
      <name val="Arial"/>
      <family val="2"/>
    </font>
    <font>
      <b/>
      <sz val="12"/>
      <name val="Arial"/>
      <family val="2"/>
    </font>
    <font>
      <b/>
      <sz val="8"/>
      <name val="Arial"/>
      <family val="2"/>
    </font>
    <font>
      <sz val="10"/>
      <name val="Arial"/>
      <family val="2"/>
    </font>
    <font>
      <sz val="16"/>
      <name val="Arial"/>
      <family val="2"/>
    </font>
    <font>
      <sz val="14"/>
      <name val="Arial"/>
      <family val="2"/>
    </font>
    <font>
      <sz val="8"/>
      <name val="Arial"/>
      <family val="2"/>
    </font>
    <font>
      <b/>
      <sz val="14"/>
      <name val="Arial"/>
      <family val="2"/>
    </font>
    <font>
      <sz val="12"/>
      <name val="Arial"/>
      <family val="2"/>
    </font>
    <font>
      <sz val="24"/>
      <name val="Arial"/>
      <family val="2"/>
    </font>
    <font>
      <b/>
      <sz val="10"/>
      <color indexed="10"/>
      <name val="Arial"/>
      <family val="2"/>
    </font>
    <font>
      <sz val="10"/>
      <color indexed="10"/>
      <name val="Arial"/>
      <family val="2"/>
    </font>
    <font>
      <b/>
      <sz val="18"/>
      <color indexed="10"/>
      <name val="Arial"/>
      <family val="2"/>
    </font>
    <font>
      <sz val="7"/>
      <name val="Arial"/>
      <family val="2"/>
    </font>
    <font>
      <b/>
      <sz val="18"/>
      <name val="Arial"/>
      <family val="2"/>
    </font>
    <font>
      <b/>
      <sz val="24"/>
      <name val="Wingdings"/>
      <charset val="2"/>
    </font>
    <font>
      <sz val="36"/>
      <name val="Arial"/>
      <family val="2"/>
    </font>
    <font>
      <sz val="24"/>
      <name val="Wingdings"/>
      <charset val="2"/>
    </font>
    <font>
      <sz val="10"/>
      <name val="Arial"/>
      <family val="2"/>
    </font>
    <font>
      <sz val="11"/>
      <name val="Arial"/>
      <family val="2"/>
    </font>
    <font>
      <sz val="10"/>
      <name val="Arial"/>
      <family val="2"/>
    </font>
    <font>
      <b/>
      <sz val="16"/>
      <name val="Arial"/>
      <family val="2"/>
    </font>
    <font>
      <b/>
      <sz val="11"/>
      <name val="Arial"/>
      <family val="2"/>
    </font>
    <font>
      <sz val="11"/>
      <color theme="1"/>
      <name val="Calibri"/>
      <family val="2"/>
      <scheme val="minor"/>
    </font>
    <font>
      <b/>
      <sz val="9"/>
      <color rgb="FFFF0000"/>
      <name val="Arial"/>
      <family val="2"/>
    </font>
    <font>
      <b/>
      <sz val="8"/>
      <color theme="1"/>
      <name val="Arial"/>
      <family val="2"/>
    </font>
    <font>
      <sz val="10"/>
      <color theme="1"/>
      <name val="Arial"/>
      <family val="2"/>
    </font>
    <font>
      <sz val="7"/>
      <color rgb="FFFF0000"/>
      <name val="Arial"/>
      <family val="2"/>
    </font>
    <font>
      <b/>
      <sz val="10"/>
      <color theme="3" tint="0.79998168889431442"/>
      <name val="Arial"/>
      <family val="2"/>
    </font>
    <font>
      <b/>
      <sz val="10"/>
      <color theme="1"/>
      <name val="Arial"/>
      <family val="2"/>
    </font>
    <font>
      <i/>
      <sz val="11"/>
      <name val="Arial"/>
      <family val="2"/>
    </font>
    <font>
      <sz val="10"/>
      <color rgb="FFFF0000"/>
      <name val="Arial"/>
      <family val="2"/>
    </font>
    <font>
      <b/>
      <sz val="10"/>
      <color rgb="FFFF0000"/>
      <name val="Arial"/>
      <family val="2"/>
    </font>
    <font>
      <sz val="11"/>
      <color rgb="FFFF0000"/>
      <name val="Arial"/>
      <family val="2"/>
    </font>
  </fonts>
  <fills count="8">
    <fill>
      <patternFill patternType="none"/>
    </fill>
    <fill>
      <patternFill patternType="gray125"/>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rgb="FFA0BBDC"/>
        <bgColor indexed="64"/>
      </patternFill>
    </fill>
    <fill>
      <patternFill patternType="solid">
        <fgColor rgb="FFDCE6F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5" fillId="0" borderId="0"/>
    <xf numFmtId="0" fontId="22" fillId="0" borderId="0"/>
  </cellStyleXfs>
  <cellXfs count="344">
    <xf numFmtId="0" fontId="0" fillId="0" borderId="0" xfId="0"/>
    <xf numFmtId="0" fontId="0" fillId="0" borderId="0" xfId="0" applyFill="1"/>
    <xf numFmtId="0" fontId="2" fillId="0" borderId="0" xfId="0" applyFont="1" applyFill="1"/>
    <xf numFmtId="0" fontId="2" fillId="0" borderId="0" xfId="0" applyFont="1" applyFill="1" applyBorder="1"/>
    <xf numFmtId="0" fontId="6" fillId="0" borderId="4" xfId="0" applyFont="1" applyBorder="1"/>
    <xf numFmtId="0" fontId="6" fillId="0" borderId="5" xfId="0" applyFont="1" applyBorder="1" applyAlignment="1">
      <alignment horizontal="center" vertical="center" textRotation="90"/>
    </xf>
    <xf numFmtId="0" fontId="6" fillId="0" borderId="0" xfId="0" applyFont="1"/>
    <xf numFmtId="0" fontId="6" fillId="0" borderId="0" xfId="0" applyFont="1" applyAlignment="1">
      <alignment horizontal="center" vertical="center" textRotation="90"/>
    </xf>
    <xf numFmtId="0" fontId="6" fillId="0" borderId="6" xfId="0" applyFont="1" applyBorder="1"/>
    <xf numFmtId="0" fontId="0" fillId="0" borderId="0" xfId="0" applyBorder="1"/>
    <xf numFmtId="0" fontId="0" fillId="0" borderId="7" xfId="0" applyBorder="1"/>
    <xf numFmtId="0" fontId="2" fillId="0" borderId="0" xfId="0" applyFont="1"/>
    <xf numFmtId="0" fontId="0" fillId="0" borderId="0" xfId="0" applyAlignment="1">
      <alignment horizontal="center"/>
    </xf>
    <xf numFmtId="0" fontId="0" fillId="0" borderId="2" xfId="0" applyBorder="1"/>
    <xf numFmtId="0" fontId="5" fillId="0" borderId="0" xfId="0" applyFont="1"/>
    <xf numFmtId="0" fontId="0" fillId="0" borderId="0" xfId="0" applyBorder="1" applyAlignment="1">
      <alignment horizontal="left" vertical="center" wrapText="1"/>
    </xf>
    <xf numFmtId="0" fontId="5" fillId="0" borderId="0" xfId="0" applyFont="1" applyBorder="1" applyAlignment="1">
      <alignment horizontal="center" vertical="center"/>
    </xf>
    <xf numFmtId="0" fontId="9" fillId="0" borderId="0" xfId="0" applyFont="1"/>
    <xf numFmtId="0" fontId="7" fillId="0" borderId="0" xfId="0" applyFont="1"/>
    <xf numFmtId="0" fontId="7" fillId="0" borderId="0" xfId="0" applyFont="1" applyAlignment="1">
      <alignment horizontal="center"/>
    </xf>
    <xf numFmtId="0" fontId="6" fillId="0" borderId="21" xfId="0" applyFont="1" applyBorder="1"/>
    <xf numFmtId="0" fontId="6" fillId="0" borderId="0" xfId="0" applyFont="1" applyBorder="1"/>
    <xf numFmtId="0" fontId="6" fillId="0" borderId="0" xfId="0" applyFont="1" applyBorder="1" applyAlignment="1">
      <alignment horizontal="center" vertical="center" textRotation="180"/>
    </xf>
    <xf numFmtId="0" fontId="6" fillId="0" borderId="0" xfId="0" applyFont="1" applyBorder="1" applyAlignment="1">
      <alignment horizontal="center" vertical="center" textRotation="90"/>
    </xf>
    <xf numFmtId="0" fontId="0" fillId="0" borderId="0" xfId="0" applyAlignment="1">
      <alignment horizontal="center" vertical="center" wrapText="1"/>
    </xf>
    <xf numFmtId="0" fontId="10" fillId="0" borderId="5" xfId="0" applyFont="1" applyBorder="1" applyAlignment="1">
      <alignment horizontal="center" vertical="center" textRotation="180"/>
    </xf>
    <xf numFmtId="0" fontId="10" fillId="0" borderId="0" xfId="0" applyFont="1" applyBorder="1" applyAlignment="1">
      <alignment horizontal="center" vertical="center" textRotation="180"/>
    </xf>
    <xf numFmtId="0" fontId="10" fillId="0" borderId="0" xfId="0" applyFont="1" applyAlignment="1">
      <alignment horizontal="center" vertical="center" textRotation="180"/>
    </xf>
    <xf numFmtId="0" fontId="10" fillId="0" borderId="5" xfId="0" applyFont="1" applyBorder="1" applyAlignment="1">
      <alignment horizontal="center" vertical="center" textRotation="90"/>
    </xf>
    <xf numFmtId="0" fontId="10" fillId="0" borderId="0" xfId="0" applyFont="1" applyBorder="1" applyAlignment="1">
      <alignment horizontal="center" vertical="center" textRotation="90"/>
    </xf>
    <xf numFmtId="0" fontId="10" fillId="0" borderId="0" xfId="0" applyFont="1" applyAlignment="1">
      <alignment horizontal="center" vertical="center" textRotation="90"/>
    </xf>
    <xf numFmtId="0" fontId="10" fillId="0" borderId="0" xfId="0" applyFont="1" applyBorder="1"/>
    <xf numFmtId="0" fontId="10" fillId="0" borderId="0" xfId="0" applyFont="1"/>
    <xf numFmtId="0" fontId="6" fillId="0" borderId="3" xfId="0" applyFont="1" applyBorder="1" applyAlignment="1">
      <alignment horizontal="center" vertical="center" textRotation="180"/>
    </xf>
    <xf numFmtId="0" fontId="11" fillId="0" borderId="5" xfId="0" applyFont="1" applyBorder="1" applyAlignment="1">
      <alignment horizontal="center" vertical="center" textRotation="180"/>
    </xf>
    <xf numFmtId="0" fontId="11" fillId="0" borderId="0" xfId="0" applyFont="1" applyBorder="1" applyAlignment="1">
      <alignment horizontal="center" vertical="center" textRotation="180"/>
    </xf>
    <xf numFmtId="0" fontId="11" fillId="0" borderId="0" xfId="0" applyFont="1" applyAlignment="1">
      <alignment horizontal="center" vertical="center" textRotation="180"/>
    </xf>
    <xf numFmtId="0" fontId="11" fillId="0" borderId="5" xfId="0" applyFont="1" applyBorder="1" applyAlignment="1">
      <alignment horizontal="center" vertical="center" textRotation="90"/>
    </xf>
    <xf numFmtId="0" fontId="11" fillId="0" borderId="0" xfId="0" applyFont="1" applyBorder="1" applyAlignment="1">
      <alignment horizontal="center" vertical="center" textRotation="90"/>
    </xf>
    <xf numFmtId="0" fontId="11" fillId="0" borderId="0" xfId="0" applyFont="1" applyAlignment="1">
      <alignment horizontal="center" vertical="center" textRotation="90"/>
    </xf>
    <xf numFmtId="0" fontId="11" fillId="0" borderId="0" xfId="0" applyFont="1" applyBorder="1"/>
    <xf numFmtId="0" fontId="11" fillId="0" borderId="0" xfId="0" applyFont="1"/>
    <xf numFmtId="0" fontId="4" fillId="0" borderId="0" xfId="0" applyFont="1" applyAlignment="1">
      <alignment horizontal="center"/>
    </xf>
    <xf numFmtId="0" fontId="7" fillId="0" borderId="0" xfId="0" applyFont="1" applyFill="1" applyAlignment="1">
      <alignment horizontal="center"/>
    </xf>
    <xf numFmtId="0" fontId="9" fillId="0" borderId="0" xfId="0" applyFont="1" applyFill="1" applyBorder="1" applyAlignment="1">
      <alignment horizontal="center" wrapText="1"/>
    </xf>
    <xf numFmtId="0" fontId="0" fillId="0" borderId="0" xfId="0" applyFill="1" applyBorder="1" applyAlignment="1">
      <alignment horizontal="center" wrapText="1"/>
    </xf>
    <xf numFmtId="0" fontId="7" fillId="0" borderId="0" xfId="0" applyFont="1" applyFill="1" applyBorder="1" applyAlignment="1">
      <alignment horizontal="center"/>
    </xf>
    <xf numFmtId="0" fontId="7" fillId="0" borderId="0" xfId="0" applyFont="1" applyFill="1" applyBorder="1"/>
    <xf numFmtId="0" fontId="13" fillId="0" borderId="0" xfId="0" applyFont="1"/>
    <xf numFmtId="0" fontId="5" fillId="0" borderId="0" xfId="0" applyNumberFormat="1" applyFont="1"/>
    <xf numFmtId="0" fontId="2" fillId="0" borderId="0" xfId="0" applyFont="1" applyAlignment="1">
      <alignment horizontal="center"/>
    </xf>
    <xf numFmtId="0" fontId="5" fillId="0" borderId="0" xfId="0" applyFont="1" applyAlignment="1">
      <alignment horizontal="center" vertical="center" wrapText="1"/>
    </xf>
    <xf numFmtId="0" fontId="2" fillId="0" borderId="0" xfId="0" quotePrefix="1" applyFont="1"/>
    <xf numFmtId="0" fontId="2" fillId="0" borderId="0" xfId="0" quotePrefix="1" applyFont="1" applyAlignment="1">
      <alignment horizontal="center" vertical="center" wrapText="1"/>
    </xf>
    <xf numFmtId="0" fontId="0" fillId="0" borderId="0" xfId="0" applyProtection="1">
      <protection locked="0"/>
    </xf>
    <xf numFmtId="0" fontId="2" fillId="0" borderId="0" xfId="0" applyFont="1" applyBorder="1"/>
    <xf numFmtId="0" fontId="7" fillId="0" borderId="0" xfId="0" applyFont="1" applyBorder="1" applyAlignment="1">
      <alignment horizontal="right"/>
    </xf>
    <xf numFmtId="0" fontId="7" fillId="0" borderId="0" xfId="0" applyFont="1" applyBorder="1"/>
    <xf numFmtId="0" fontId="10" fillId="0" borderId="0" xfId="0" applyFont="1" applyFill="1" applyBorder="1" applyAlignment="1">
      <alignment horizontal="center" vertical="center" wrapText="1"/>
    </xf>
    <xf numFmtId="0" fontId="10" fillId="0" borderId="0" xfId="0" applyFont="1" applyFill="1" applyBorder="1"/>
    <xf numFmtId="0" fontId="9" fillId="0" borderId="0" xfId="0" applyFont="1" applyBorder="1"/>
    <xf numFmtId="0" fontId="7"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0" fillId="0" borderId="0" xfId="0" applyFill="1" applyBorder="1" applyAlignment="1"/>
    <xf numFmtId="0" fontId="1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17" fillId="0" borderId="0" xfId="0" applyFont="1" applyFill="1" applyBorder="1" applyAlignment="1">
      <alignment horizontal="right"/>
    </xf>
    <xf numFmtId="0" fontId="3" fillId="0" borderId="0" xfId="0" applyFont="1" applyFill="1" applyBorder="1"/>
    <xf numFmtId="0" fontId="3" fillId="0" borderId="0" xfId="0" applyFont="1" applyFill="1" applyBorder="1" applyAlignment="1">
      <alignment horizontal="center" vertical="center" wrapText="1"/>
    </xf>
    <xf numFmtId="0" fontId="7" fillId="0" borderId="0" xfId="0" applyFont="1" applyFill="1" applyBorder="1" applyAlignment="1"/>
    <xf numFmtId="0" fontId="6" fillId="0" borderId="3" xfId="0" applyFont="1" applyBorder="1" applyAlignment="1" applyProtection="1">
      <alignment horizontal="center" vertical="center" textRotation="180"/>
      <protection locked="0"/>
    </xf>
    <xf numFmtId="0" fontId="10" fillId="0" borderId="5" xfId="0" applyFont="1" applyBorder="1" applyAlignment="1" applyProtection="1">
      <alignment horizontal="center" vertical="center" textRotation="180"/>
      <protection locked="0"/>
    </xf>
    <xf numFmtId="0" fontId="11" fillId="0" borderId="5" xfId="0" applyFont="1" applyBorder="1" applyAlignment="1" applyProtection="1">
      <alignment horizontal="center" vertical="center" textRotation="180"/>
      <protection locked="0"/>
    </xf>
    <xf numFmtId="0" fontId="6" fillId="0" borderId="6" xfId="0" applyFont="1" applyBorder="1" applyProtection="1">
      <protection locked="0"/>
    </xf>
    <xf numFmtId="0" fontId="6" fillId="0" borderId="0" xfId="0" applyFont="1" applyBorder="1" applyAlignment="1" applyProtection="1">
      <alignment horizontal="center" vertical="center" textRotation="180"/>
      <protection locked="0"/>
    </xf>
    <xf numFmtId="0" fontId="10" fillId="0" borderId="0" xfId="0" applyFont="1" applyBorder="1" applyAlignment="1" applyProtection="1">
      <alignment horizontal="center" vertical="center" textRotation="180"/>
      <protection locked="0"/>
    </xf>
    <xf numFmtId="0" fontId="11" fillId="0" borderId="0" xfId="0" applyFont="1" applyBorder="1" applyAlignment="1" applyProtection="1">
      <alignment horizontal="center" vertical="center" textRotation="180"/>
      <protection locked="0"/>
    </xf>
    <xf numFmtId="0" fontId="6" fillId="0" borderId="0" xfId="0" applyFont="1" applyBorder="1" applyProtection="1">
      <protection locked="0"/>
    </xf>
    <xf numFmtId="0" fontId="5" fillId="0" borderId="16" xfId="0" applyFont="1" applyBorder="1" applyAlignment="1">
      <alignment horizontal="center" vertical="center"/>
    </xf>
    <xf numFmtId="0" fontId="3" fillId="0" borderId="0" xfId="0" applyFont="1" applyBorder="1" applyAlignment="1">
      <alignment vertical="center" wrapText="1"/>
    </xf>
    <xf numFmtId="0" fontId="16" fillId="0" borderId="0" xfId="0" applyFont="1" applyFill="1" applyBorder="1" applyAlignment="1">
      <alignment vertical="center" wrapText="1"/>
    </xf>
    <xf numFmtId="0" fontId="0" fillId="0" borderId="0" xfId="0" applyBorder="1" applyAlignment="1">
      <alignment horizontal="center" vertical="center" wrapText="1"/>
    </xf>
    <xf numFmtId="0" fontId="21" fillId="0" borderId="0" xfId="0" applyFont="1" applyBorder="1" applyAlignment="1">
      <alignment vertical="center" wrapText="1"/>
    </xf>
    <xf numFmtId="0" fontId="5" fillId="0" borderId="28" xfId="0" applyFont="1" applyBorder="1"/>
    <xf numFmtId="0" fontId="5" fillId="0" borderId="28" xfId="0" applyNumberFormat="1" applyFont="1" applyBorder="1"/>
    <xf numFmtId="0" fontId="5" fillId="0" borderId="2" xfId="0" applyFont="1" applyFill="1" applyBorder="1" applyAlignment="1" applyProtection="1">
      <alignment horizontal="center" vertical="center"/>
      <protection locked="0"/>
    </xf>
    <xf numFmtId="49" fontId="15" fillId="3" borderId="2" xfId="0" applyNumberFormat="1" applyFont="1" applyFill="1" applyBorder="1" applyAlignment="1" applyProtection="1">
      <alignment horizontal="left" vertical="center" wrapText="1"/>
      <protection locked="0" hidden="1"/>
    </xf>
    <xf numFmtId="0" fontId="5" fillId="3"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protection locked="0" hidden="1"/>
    </xf>
    <xf numFmtId="49" fontId="15" fillId="3" borderId="2" xfId="0" applyNumberFormat="1" applyFont="1" applyFill="1" applyBorder="1" applyAlignment="1" applyProtection="1">
      <alignment horizontal="left" vertical="center" wrapText="1"/>
      <protection locked="0"/>
    </xf>
    <xf numFmtId="0" fontId="0" fillId="0" borderId="2" xfId="0" applyNumberFormat="1" applyFill="1" applyBorder="1" applyAlignment="1" applyProtection="1">
      <alignment horizontal="center"/>
      <protection locked="0"/>
    </xf>
    <xf numFmtId="0" fontId="28" fillId="0" borderId="3" xfId="0" applyFont="1" applyBorder="1" applyAlignment="1" applyProtection="1">
      <alignment horizontal="center" vertical="center" wrapText="1"/>
      <protection locked="0"/>
    </xf>
    <xf numFmtId="0" fontId="5" fillId="0" borderId="20" xfId="3" applyFont="1" applyFill="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5" fillId="0" borderId="0" xfId="0" applyFont="1" applyAlignment="1">
      <alignment horizontal="left" vertical="center"/>
    </xf>
    <xf numFmtId="0" fontId="5" fillId="0" borderId="0" xfId="0" applyNumberFormat="1" applyFont="1" applyAlignment="1">
      <alignment horizontal="left" vertical="center"/>
    </xf>
    <xf numFmtId="0" fontId="5" fillId="0" borderId="0" xfId="0" applyFont="1" applyBorder="1" applyAlignment="1">
      <alignment horizontal="left" vertical="center"/>
    </xf>
    <xf numFmtId="0" fontId="0" fillId="0" borderId="0" xfId="0" applyProtection="1"/>
    <xf numFmtId="0" fontId="0" fillId="0" borderId="0" xfId="0" applyFill="1" applyProtection="1"/>
    <xf numFmtId="49" fontId="15" fillId="0" borderId="0" xfId="0" applyNumberFormat="1" applyFont="1" applyFill="1" applyBorder="1" applyAlignment="1" applyProtection="1">
      <alignment horizontal="left" vertical="center" wrapText="1"/>
      <protection hidden="1"/>
    </xf>
    <xf numFmtId="0" fontId="0" fillId="0" borderId="0" xfId="0" applyFill="1" applyBorder="1" applyProtection="1"/>
    <xf numFmtId="0" fontId="1" fillId="0" borderId="3"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hidden="1"/>
    </xf>
    <xf numFmtId="0" fontId="5"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protection locked="0" hidden="1"/>
    </xf>
    <xf numFmtId="49" fontId="15" fillId="0" borderId="2" xfId="0" applyNumberFormat="1" applyFont="1" applyFill="1" applyBorder="1" applyAlignment="1" applyProtection="1">
      <alignment horizontal="left" vertical="center" wrapText="1"/>
      <protection locked="0" hidden="1"/>
    </xf>
    <xf numFmtId="49" fontId="29" fillId="0" borderId="2" xfId="0" applyNumberFormat="1" applyFont="1" applyFill="1" applyBorder="1" applyAlignment="1" applyProtection="1">
      <alignment horizontal="left" vertical="center" wrapText="1"/>
      <protection locked="0" hidden="1"/>
    </xf>
    <xf numFmtId="0" fontId="5" fillId="0" borderId="29"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protection locked="0" hidden="1"/>
    </xf>
    <xf numFmtId="0" fontId="23" fillId="0" borderId="0" xfId="0" applyFont="1" applyFill="1" applyAlignment="1" applyProtection="1">
      <alignment vertical="center"/>
    </xf>
    <xf numFmtId="0" fontId="23" fillId="0" borderId="0" xfId="0" applyFont="1" applyFill="1" applyAlignment="1" applyProtection="1">
      <alignment horizontal="left" vertical="center"/>
    </xf>
    <xf numFmtId="0" fontId="3" fillId="0" borderId="0" xfId="0" applyFont="1" applyFill="1" applyAlignment="1" applyProtection="1">
      <alignment horizontal="left"/>
    </xf>
    <xf numFmtId="0" fontId="26" fillId="0" borderId="0" xfId="0" applyFont="1" applyFill="1" applyBorder="1" applyAlignment="1" applyProtection="1"/>
    <xf numFmtId="0" fontId="26" fillId="0" borderId="0" xfId="0" applyFont="1" applyFill="1" applyBorder="1" applyAlignment="1" applyProtection="1">
      <alignment horizontal="left"/>
    </xf>
    <xf numFmtId="0" fontId="5" fillId="0" borderId="0" xfId="0" applyFont="1" applyFill="1" applyBorder="1" applyAlignment="1" applyProtection="1">
      <alignment vertical="center"/>
    </xf>
    <xf numFmtId="9" fontId="20" fillId="0" borderId="0" xfId="1" applyFont="1" applyFill="1" applyProtection="1"/>
    <xf numFmtId="0" fontId="5" fillId="0" borderId="0" xfId="0" applyFont="1" applyFill="1" applyBorder="1" applyAlignment="1" applyProtection="1"/>
    <xf numFmtId="0" fontId="4" fillId="0" borderId="0" xfId="0" applyFont="1" applyFill="1" applyBorder="1" applyProtection="1"/>
    <xf numFmtId="0" fontId="4" fillId="0" borderId="0" xfId="0" applyFont="1" applyFill="1" applyAlignment="1" applyProtection="1">
      <alignment horizontal="center"/>
    </xf>
    <xf numFmtId="0" fontId="2" fillId="0" borderId="0" xfId="0" applyFont="1" applyFill="1" applyBorder="1" applyAlignment="1" applyProtection="1">
      <alignment horizontal="center"/>
    </xf>
    <xf numFmtId="0" fontId="12" fillId="0" borderId="0" xfId="0" applyFont="1" applyFill="1" applyBorder="1" applyAlignment="1" applyProtection="1">
      <alignment vertical="center" wrapText="1"/>
    </xf>
    <xf numFmtId="0" fontId="4" fillId="0" borderId="0" xfId="0" applyFont="1" applyFill="1" applyProtection="1"/>
    <xf numFmtId="0" fontId="4" fillId="5" borderId="3" xfId="0" applyFont="1" applyFill="1" applyBorder="1" applyAlignment="1" applyProtection="1">
      <alignment horizontal="center" vertical="center" wrapText="1"/>
    </xf>
    <xf numFmtId="0" fontId="4" fillId="5" borderId="20" xfId="0" applyFont="1" applyFill="1" applyBorder="1" applyAlignment="1" applyProtection="1">
      <alignment horizontal="center" vertical="center"/>
    </xf>
    <xf numFmtId="0" fontId="27" fillId="5" borderId="3" xfId="0" applyFont="1" applyFill="1" applyBorder="1" applyAlignment="1" applyProtection="1">
      <alignment horizontal="center" vertical="center" wrapText="1"/>
    </xf>
    <xf numFmtId="0" fontId="4" fillId="5" borderId="2" xfId="3" applyFont="1" applyFill="1" applyBorder="1" applyAlignment="1" applyProtection="1">
      <alignment horizontal="center" vertical="center" wrapText="1"/>
    </xf>
    <xf numFmtId="0" fontId="4" fillId="5" borderId="3" xfId="3"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2" xfId="0" applyFont="1" applyFill="1" applyBorder="1" applyAlignment="1" applyProtection="1">
      <alignment horizontal="right" vertical="center" wrapText="1"/>
    </xf>
    <xf numFmtId="0" fontId="4" fillId="5" borderId="2" xfId="0" applyFont="1" applyFill="1" applyBorder="1" applyAlignment="1" applyProtection="1">
      <alignment horizontal="right" vertical="center"/>
    </xf>
    <xf numFmtId="0" fontId="1" fillId="6" borderId="2" xfId="0" applyFont="1" applyFill="1" applyBorder="1" applyAlignment="1" applyProtection="1">
      <alignment horizontal="center" vertical="center"/>
    </xf>
    <xf numFmtId="9" fontId="1" fillId="6" borderId="2" xfId="1" applyFont="1" applyFill="1" applyBorder="1" applyAlignment="1" applyProtection="1">
      <alignment horizontal="center" vertical="center"/>
    </xf>
    <xf numFmtId="0" fontId="4" fillId="5" borderId="3" xfId="0" applyFont="1" applyFill="1" applyBorder="1" applyAlignment="1" applyProtection="1">
      <alignment vertical="center"/>
    </xf>
    <xf numFmtId="0" fontId="0" fillId="0" borderId="0" xfId="0" applyFill="1" applyBorder="1" applyAlignment="1" applyProtection="1">
      <alignment vertical="center"/>
    </xf>
    <xf numFmtId="0" fontId="4"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xf>
    <xf numFmtId="0" fontId="5" fillId="0" borderId="3" xfId="0" applyFont="1" applyFill="1" applyBorder="1" applyAlignment="1" applyProtection="1">
      <alignment vertical="center"/>
      <protection locked="0"/>
    </xf>
    <xf numFmtId="0" fontId="5" fillId="0" borderId="0" xfId="0" applyFont="1" applyFill="1" applyAlignment="1">
      <alignment horizontal="left" vertical="center"/>
    </xf>
    <xf numFmtId="0" fontId="7" fillId="0" borderId="0" xfId="0" applyFont="1" applyFill="1" applyBorder="1" applyAlignment="1">
      <alignment horizontal="left"/>
    </xf>
    <xf numFmtId="0" fontId="1" fillId="6" borderId="22" xfId="0" applyFont="1" applyFill="1" applyBorder="1" applyAlignment="1">
      <alignment horizontal="left" vertical="center"/>
    </xf>
    <xf numFmtId="0" fontId="1" fillId="6" borderId="22" xfId="0" applyFont="1" applyFill="1" applyBorder="1" applyAlignment="1">
      <alignment horizontal="left" vertical="top"/>
    </xf>
    <xf numFmtId="0" fontId="2" fillId="5" borderId="10" xfId="0" applyFont="1" applyFill="1" applyBorder="1" applyAlignment="1">
      <alignment horizontal="left" vertical="top"/>
    </xf>
    <xf numFmtId="0" fontId="0" fillId="6" borderId="26" xfId="0" applyFill="1" applyBorder="1" applyAlignment="1" applyProtection="1">
      <alignment horizontal="center" vertical="center" wrapText="1"/>
      <protection locked="0"/>
    </xf>
    <xf numFmtId="0" fontId="3" fillId="5" borderId="27" xfId="0" applyFont="1" applyFill="1" applyBorder="1" applyAlignment="1">
      <alignment vertical="center"/>
    </xf>
    <xf numFmtId="0" fontId="7" fillId="5" borderId="33" xfId="0" applyFont="1" applyFill="1" applyBorder="1" applyAlignment="1">
      <alignment vertical="center"/>
    </xf>
    <xf numFmtId="0" fontId="0" fillId="5" borderId="2" xfId="0" applyFill="1" applyBorder="1"/>
    <xf numFmtId="0" fontId="8" fillId="0" borderId="0" xfId="0" applyFont="1" applyFill="1"/>
    <xf numFmtId="0" fontId="2" fillId="5" borderId="9" xfId="0" applyFont="1" applyFill="1" applyBorder="1" applyAlignment="1">
      <alignment vertical="center"/>
    </xf>
    <xf numFmtId="0" fontId="3" fillId="5" borderId="37" xfId="0" applyFont="1" applyFill="1" applyBorder="1" applyAlignment="1">
      <alignment horizontal="center" vertical="center"/>
    </xf>
    <xf numFmtId="0" fontId="0" fillId="6" borderId="2" xfId="0" applyFill="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6" borderId="2" xfId="0" applyFill="1" applyBorder="1" applyAlignment="1">
      <alignment horizontal="center" vertical="center"/>
    </xf>
    <xf numFmtId="0" fontId="3" fillId="5" borderId="4" xfId="0"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left" vertical="center"/>
    </xf>
    <xf numFmtId="0" fontId="0" fillId="5" borderId="2" xfId="0" applyFill="1" applyBorder="1" applyAlignment="1">
      <alignment vertical="center"/>
    </xf>
    <xf numFmtId="0" fontId="0" fillId="5" borderId="2" xfId="0" applyFill="1" applyBorder="1" applyAlignment="1">
      <alignment horizontal="center" vertical="center"/>
    </xf>
    <xf numFmtId="0" fontId="0" fillId="0" borderId="5" xfId="0" applyBorder="1"/>
    <xf numFmtId="0" fontId="1" fillId="0" borderId="0" xfId="0" applyFont="1" applyFill="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0" xfId="0" applyFont="1" applyFill="1" applyBorder="1" applyAlignment="1"/>
    <xf numFmtId="0" fontId="0" fillId="0" borderId="2" xfId="0" applyBorder="1" applyAlignment="1">
      <alignment vertical="center"/>
    </xf>
    <xf numFmtId="0" fontId="0" fillId="0" borderId="20" xfId="0" applyBorder="1" applyAlignment="1">
      <alignment vertical="center"/>
    </xf>
    <xf numFmtId="0" fontId="0" fillId="5" borderId="23" xfId="0" applyFill="1" applyBorder="1" applyAlignment="1">
      <alignment horizontal="center" vertical="center"/>
    </xf>
    <xf numFmtId="0" fontId="0" fillId="5" borderId="38" xfId="0" applyFill="1" applyBorder="1" applyAlignment="1">
      <alignment horizontal="center" vertical="center"/>
    </xf>
    <xf numFmtId="0" fontId="0" fillId="5" borderId="22" xfId="0" applyFill="1" applyBorder="1" applyAlignment="1">
      <alignment horizontal="center" vertical="center"/>
    </xf>
    <xf numFmtId="0" fontId="0" fillId="0" borderId="45" xfId="0" applyBorder="1" applyAlignment="1">
      <alignment vertical="center"/>
    </xf>
    <xf numFmtId="0" fontId="0" fillId="0" borderId="46"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3" xfId="0" applyBorder="1" applyAlignment="1">
      <alignment vertical="center"/>
    </xf>
    <xf numFmtId="0" fontId="0" fillId="0" borderId="38" xfId="0" applyBorder="1" applyAlignment="1">
      <alignment vertical="center"/>
    </xf>
    <xf numFmtId="0" fontId="0" fillId="0" borderId="22" xfId="0" applyBorder="1" applyAlignment="1">
      <alignment vertical="center"/>
    </xf>
    <xf numFmtId="0" fontId="2" fillId="5" borderId="10" xfId="0" applyFont="1" applyFill="1" applyBorder="1" applyAlignment="1">
      <alignment vertical="center"/>
    </xf>
    <xf numFmtId="0" fontId="1" fillId="6" borderId="38" xfId="0" applyFont="1" applyFill="1" applyBorder="1" applyAlignment="1">
      <alignment horizontal="left" vertical="center" wrapText="1"/>
    </xf>
    <xf numFmtId="0" fontId="1" fillId="0" borderId="0" xfId="0" applyFont="1" applyAlignment="1">
      <alignment horizontal="center" vertical="center" wrapText="1"/>
    </xf>
    <xf numFmtId="0" fontId="1" fillId="0" borderId="2" xfId="0" applyNumberFormat="1" applyFont="1" applyFill="1" applyBorder="1" applyAlignment="1" applyProtection="1">
      <alignment horizontal="left" vertical="center"/>
      <protection locked="0"/>
    </xf>
    <xf numFmtId="0" fontId="1" fillId="0" borderId="2"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0" fontId="0" fillId="0" borderId="2" xfId="0" applyNumberFormat="1" applyFill="1" applyBorder="1" applyAlignment="1" applyProtection="1">
      <alignment horizontal="left" vertical="center"/>
      <protection locked="0"/>
    </xf>
    <xf numFmtId="0" fontId="5" fillId="0" borderId="2" xfId="0" applyNumberFormat="1" applyFont="1" applyFill="1" applyBorder="1" applyAlignment="1" applyProtection="1">
      <alignment horizontal="left" vertical="center"/>
      <protection locked="0"/>
    </xf>
    <xf numFmtId="14" fontId="5" fillId="0" borderId="2" xfId="0" applyNumberFormat="1" applyFont="1" applyFill="1" applyBorder="1" applyAlignment="1" applyProtection="1">
      <alignment vertical="center"/>
      <protection locked="0"/>
    </xf>
    <xf numFmtId="0" fontId="28" fillId="6" borderId="2" xfId="0" applyNumberFormat="1" applyFont="1" applyFill="1" applyBorder="1" applyAlignment="1" applyProtection="1">
      <alignment horizontal="left" vertical="center" wrapText="1"/>
    </xf>
    <xf numFmtId="0" fontId="0" fillId="0" borderId="2" xfId="0" applyFill="1" applyBorder="1" applyAlignment="1" applyProtection="1">
      <alignment horizontal="center" vertical="center"/>
      <protection locked="0"/>
    </xf>
    <xf numFmtId="2" fontId="0" fillId="0" borderId="2" xfId="0" applyNumberFormat="1" applyFill="1" applyBorder="1" applyAlignment="1" applyProtection="1">
      <alignment horizontal="center" vertical="center"/>
      <protection locked="0"/>
    </xf>
    <xf numFmtId="0" fontId="21" fillId="0" borderId="0" xfId="0" applyFont="1" applyBorder="1" applyAlignment="1">
      <alignment vertical="center"/>
    </xf>
    <xf numFmtId="0" fontId="9" fillId="0" borderId="0" xfId="0" applyFont="1" applyFill="1" applyBorder="1" applyAlignment="1">
      <alignment horizontal="left" vertical="center" wrapText="1"/>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protection hidden="1"/>
    </xf>
    <xf numFmtId="49" fontId="15" fillId="0" borderId="0" xfId="0" applyNumberFormat="1" applyFont="1" applyFill="1" applyBorder="1" applyAlignment="1" applyProtection="1">
      <alignment horizontal="left" vertical="center" wrapText="1"/>
    </xf>
    <xf numFmtId="9" fontId="1" fillId="6" borderId="2" xfId="0" applyNumberFormat="1" applyFont="1" applyFill="1" applyBorder="1" applyAlignment="1" applyProtection="1">
      <alignment horizontal="center" vertical="center"/>
    </xf>
    <xf numFmtId="0" fontId="2" fillId="6" borderId="34" xfId="0" applyFont="1" applyFill="1" applyBorder="1" applyAlignment="1">
      <alignment vertical="center" wrapText="1"/>
    </xf>
    <xf numFmtId="0" fontId="2" fillId="6" borderId="56" xfId="0" applyFont="1" applyFill="1" applyBorder="1" applyAlignment="1">
      <alignment vertical="center" wrapText="1"/>
    </xf>
    <xf numFmtId="0" fontId="2" fillId="6" borderId="58" xfId="0" applyFont="1" applyFill="1" applyBorder="1" applyAlignment="1">
      <alignment vertical="center" wrapText="1"/>
    </xf>
    <xf numFmtId="0" fontId="5" fillId="0" borderId="0" xfId="0" applyFont="1" applyFill="1" applyBorder="1" applyAlignment="1">
      <alignment vertical="center" wrapText="1"/>
    </xf>
    <xf numFmtId="0" fontId="14" fillId="0" borderId="0" xfId="0" applyFont="1" applyBorder="1" applyAlignment="1"/>
    <xf numFmtId="0" fontId="23" fillId="0" borderId="0" xfId="0" applyFont="1" applyFill="1" applyAlignment="1" applyProtection="1">
      <alignment horizontal="center" vertical="center"/>
    </xf>
    <xf numFmtId="0" fontId="8" fillId="5" borderId="2" xfId="0" applyFont="1" applyFill="1" applyBorder="1" applyAlignment="1" applyProtection="1">
      <alignment horizontal="center" vertical="center" wrapText="1"/>
    </xf>
    <xf numFmtId="0" fontId="1" fillId="0" borderId="7" xfId="0" applyFont="1" applyBorder="1" applyAlignment="1">
      <alignment horizontal="left" vertical="center"/>
    </xf>
    <xf numFmtId="0" fontId="5" fillId="0" borderId="7" xfId="0" applyFont="1" applyBorder="1" applyAlignment="1">
      <alignment horizontal="left" vertical="center"/>
    </xf>
    <xf numFmtId="0" fontId="4" fillId="5" borderId="2" xfId="0" applyFont="1" applyFill="1" applyBorder="1" applyAlignment="1" applyProtection="1">
      <alignment horizontal="left" vertical="center"/>
    </xf>
    <xf numFmtId="0" fontId="30" fillId="0" borderId="0" xfId="0" applyFont="1" applyFill="1" applyBorder="1" applyProtection="1"/>
    <xf numFmtId="0" fontId="30" fillId="0" borderId="0" xfId="0" applyFont="1" applyFill="1" applyProtection="1"/>
    <xf numFmtId="9" fontId="20" fillId="0" borderId="0" xfId="1" applyFont="1" applyFill="1" applyBorder="1" applyProtection="1"/>
    <xf numFmtId="0" fontId="5" fillId="0" borderId="0" xfId="0" applyFont="1" applyFill="1" applyProtection="1"/>
    <xf numFmtId="0" fontId="0" fillId="0" borderId="0" xfId="0" applyFill="1" applyAlignment="1" applyProtection="1">
      <alignment horizontal="center"/>
    </xf>
    <xf numFmtId="0" fontId="0" fillId="0" borderId="0" xfId="0" applyFill="1" applyAlignment="1" applyProtection="1">
      <alignment vertical="top"/>
    </xf>
    <xf numFmtId="0" fontId="0" fillId="0" borderId="0" xfId="0" applyBorder="1" applyProtection="1"/>
    <xf numFmtId="0" fontId="1" fillId="0" borderId="2" xfId="0" applyFont="1" applyFill="1" applyBorder="1" applyAlignment="1" applyProtection="1">
      <alignment horizontal="left" vertical="center" wrapText="1"/>
      <protection locked="0"/>
    </xf>
    <xf numFmtId="0" fontId="34" fillId="6" borderId="57" xfId="0" applyFont="1" applyFill="1" applyBorder="1" applyAlignment="1">
      <alignment vertical="center" wrapText="1"/>
    </xf>
    <xf numFmtId="0" fontId="21" fillId="0" borderId="11" xfId="0" applyFont="1" applyBorder="1" applyAlignment="1">
      <alignment horizontal="left" vertical="center" wrapText="1"/>
    </xf>
    <xf numFmtId="0" fontId="21" fillId="0" borderId="2" xfId="0" applyFont="1" applyBorder="1" applyAlignment="1">
      <alignment horizontal="left" vertical="center" wrapText="1"/>
    </xf>
    <xf numFmtId="0" fontId="21" fillId="0" borderId="12" xfId="0" applyFont="1" applyBorder="1" applyAlignment="1">
      <alignment horizontal="left" vertical="center" wrapText="1"/>
    </xf>
    <xf numFmtId="0" fontId="7" fillId="0" borderId="0" xfId="0" applyFont="1" applyAlignment="1">
      <alignment horizontal="right" vertical="center" wrapText="1"/>
    </xf>
    <xf numFmtId="0" fontId="1" fillId="0" borderId="0" xfId="0" applyFont="1" applyBorder="1" applyAlignment="1">
      <alignment horizontal="right" vertical="center"/>
    </xf>
    <xf numFmtId="0" fontId="24" fillId="6" borderId="18"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4" fillId="6" borderId="54" xfId="0" applyFont="1" applyFill="1" applyBorder="1" applyAlignment="1">
      <alignment horizontal="center" vertical="center" wrapText="1"/>
    </xf>
    <xf numFmtId="0" fontId="24" fillId="6" borderId="0"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35" fillId="0" borderId="23" xfId="0" applyFont="1" applyBorder="1" applyAlignment="1">
      <alignment horizontal="left" vertical="center" wrapText="1"/>
    </xf>
    <xf numFmtId="0" fontId="35" fillId="0" borderId="38" xfId="0" applyFont="1" applyBorder="1" applyAlignment="1">
      <alignment horizontal="left" vertical="center" wrapText="1"/>
    </xf>
    <xf numFmtId="0" fontId="35" fillId="0" borderId="22" xfId="0" applyFont="1" applyBorder="1" applyAlignment="1">
      <alignment horizontal="left" vertical="center" wrapText="1"/>
    </xf>
    <xf numFmtId="0" fontId="1" fillId="0" borderId="28" xfId="0" applyFont="1" applyFill="1" applyBorder="1" applyAlignment="1" applyProtection="1">
      <alignment horizontal="center" vertical="top"/>
    </xf>
    <xf numFmtId="0" fontId="2" fillId="5" borderId="3" xfId="0" applyFont="1" applyFill="1" applyBorder="1" applyAlignment="1" applyProtection="1">
      <alignment horizontal="left" vertical="center"/>
    </xf>
    <xf numFmtId="0" fontId="2" fillId="5" borderId="5" xfId="0" applyFont="1" applyFill="1" applyBorder="1" applyAlignment="1" applyProtection="1">
      <alignment horizontal="left" vertical="center"/>
    </xf>
    <xf numFmtId="0" fontId="2" fillId="5" borderId="4" xfId="0" applyFont="1" applyFill="1" applyBorder="1" applyAlignment="1" applyProtection="1">
      <alignment horizontal="left" vertical="center"/>
    </xf>
    <xf numFmtId="0" fontId="10" fillId="0" borderId="3" xfId="0" applyFont="1" applyFill="1" applyBorder="1" applyAlignment="1" applyProtection="1">
      <alignment horizontal="left" vertical="center"/>
      <protection locked="0"/>
    </xf>
    <xf numFmtId="0" fontId="10" fillId="0" borderId="5" xfId="0" applyFont="1" applyFill="1" applyBorder="1" applyAlignment="1" applyProtection="1">
      <alignment horizontal="left" vertical="center"/>
      <protection locked="0"/>
    </xf>
    <xf numFmtId="0" fontId="10" fillId="0" borderId="4" xfId="0" applyFont="1" applyFill="1" applyBorder="1" applyAlignment="1" applyProtection="1">
      <alignment horizontal="left" vertical="center"/>
      <protection locked="0"/>
    </xf>
    <xf numFmtId="0" fontId="2" fillId="0" borderId="3" xfId="0" applyFont="1" applyFill="1" applyBorder="1" applyAlignment="1" applyProtection="1">
      <alignment horizontal="center"/>
      <protection locked="0"/>
    </xf>
    <xf numFmtId="0" fontId="2" fillId="0" borderId="5" xfId="0" applyFont="1" applyFill="1" applyBorder="1" applyAlignment="1" applyProtection="1">
      <alignment horizontal="center"/>
      <protection locked="0"/>
    </xf>
    <xf numFmtId="0" fontId="1" fillId="0" borderId="5" xfId="0" applyFont="1" applyFill="1" applyBorder="1" applyAlignment="1" applyProtection="1">
      <alignment horizontal="left" vertical="center" wrapText="1"/>
    </xf>
    <xf numFmtId="0" fontId="4" fillId="5" borderId="2" xfId="0" applyFont="1" applyFill="1" applyBorder="1" applyAlignment="1" applyProtection="1">
      <alignment horizontal="left" vertical="center"/>
    </xf>
    <xf numFmtId="0" fontId="4" fillId="5" borderId="2"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xf>
    <xf numFmtId="0" fontId="1" fillId="4" borderId="2" xfId="0" applyFont="1" applyFill="1" applyBorder="1" applyAlignment="1" applyProtection="1">
      <alignment horizontal="left" vertical="center" wrapText="1"/>
      <protection locked="0"/>
    </xf>
    <xf numFmtId="0" fontId="34" fillId="7" borderId="30" xfId="0" applyFont="1" applyFill="1" applyBorder="1" applyAlignment="1" applyProtection="1">
      <alignment horizontal="center" vertical="center" wrapText="1"/>
    </xf>
    <xf numFmtId="0" fontId="34" fillId="7" borderId="7" xfId="0" applyFont="1" applyFill="1" applyBorder="1" applyAlignment="1" applyProtection="1">
      <alignment horizontal="center" vertical="center" wrapText="1"/>
    </xf>
    <xf numFmtId="0" fontId="1" fillId="0" borderId="28" xfId="0" applyFont="1" applyFill="1" applyBorder="1" applyAlignment="1" applyProtection="1">
      <alignment horizontal="center" vertical="top" wrapText="1"/>
    </xf>
    <xf numFmtId="0" fontId="0" fillId="0" borderId="5"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19" xfId="0" applyFill="1" applyBorder="1" applyAlignment="1">
      <alignment horizontal="center" vertical="center"/>
    </xf>
    <xf numFmtId="0" fontId="0" fillId="0" borderId="14" xfId="0" applyFill="1" applyBorder="1" applyAlignment="1">
      <alignment horizontal="center" vertical="center"/>
    </xf>
    <xf numFmtId="0" fontId="0" fillId="0" borderId="13" xfId="0" applyFill="1" applyBorder="1" applyAlignment="1">
      <alignment horizontal="center" vertical="center"/>
    </xf>
    <xf numFmtId="0" fontId="1" fillId="0" borderId="14" xfId="0" applyFont="1" applyFill="1" applyBorder="1" applyAlignment="1">
      <alignment horizontal="right" vertical="center" indent="2"/>
    </xf>
    <xf numFmtId="0" fontId="1" fillId="0" borderId="13" xfId="0" applyFont="1" applyFill="1" applyBorder="1" applyAlignment="1">
      <alignment horizontal="right" vertical="center" indent="2"/>
    </xf>
    <xf numFmtId="0" fontId="1" fillId="5" borderId="36" xfId="0" applyFont="1" applyFill="1" applyBorder="1" applyAlignment="1">
      <alignment horizontal="center" vertical="center"/>
    </xf>
    <xf numFmtId="0" fontId="1" fillId="5" borderId="28" xfId="0" applyFont="1" applyFill="1" applyBorder="1" applyAlignment="1">
      <alignment horizontal="center" vertical="center"/>
    </xf>
    <xf numFmtId="0" fontId="1" fillId="5" borderId="53"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28" xfId="0" applyFont="1" applyFill="1" applyBorder="1" applyAlignment="1">
      <alignment horizontal="center" vertical="center" wrapText="1"/>
    </xf>
    <xf numFmtId="0" fontId="1" fillId="5" borderId="53" xfId="0" applyFont="1" applyFill="1" applyBorder="1" applyAlignment="1">
      <alignment horizontal="center" vertical="center" wrapText="1"/>
    </xf>
    <xf numFmtId="0" fontId="0" fillId="0" borderId="51" xfId="0" applyFill="1" applyBorder="1" applyAlignment="1">
      <alignment horizontal="center" vertical="center"/>
    </xf>
    <xf numFmtId="0" fontId="0" fillId="0" borderId="7" xfId="0" applyFill="1" applyBorder="1" applyAlignment="1">
      <alignment horizontal="center" vertical="center"/>
    </xf>
    <xf numFmtId="0" fontId="0" fillId="0" borderId="52" xfId="0" applyFill="1" applyBorder="1" applyAlignment="1">
      <alignment horizontal="center" vertical="center"/>
    </xf>
    <xf numFmtId="0" fontId="1" fillId="0" borderId="7" xfId="0" applyFont="1" applyFill="1" applyBorder="1" applyAlignment="1">
      <alignment horizontal="right" vertical="center" indent="2"/>
    </xf>
    <xf numFmtId="0" fontId="1" fillId="0" borderId="52" xfId="0" applyFont="1" applyFill="1" applyBorder="1" applyAlignment="1">
      <alignment horizontal="right" vertical="center" indent="2"/>
    </xf>
    <xf numFmtId="0" fontId="2" fillId="5" borderId="34" xfId="0" applyFont="1" applyFill="1" applyBorder="1" applyAlignment="1">
      <alignment horizontal="left" vertical="center"/>
    </xf>
    <xf numFmtId="0" fontId="2" fillId="5" borderId="35" xfId="0" applyFont="1" applyFill="1" applyBorder="1" applyAlignment="1">
      <alignment horizontal="left" vertical="center"/>
    </xf>
    <xf numFmtId="0" fontId="1" fillId="6" borderId="40" xfId="0" applyFont="1" applyFill="1" applyBorder="1" applyAlignment="1">
      <alignment horizontal="left" vertical="center"/>
    </xf>
    <xf numFmtId="0" fontId="1" fillId="6" borderId="50" xfId="0" applyFont="1" applyFill="1" applyBorder="1" applyAlignment="1">
      <alignment horizontal="left" vertical="center"/>
    </xf>
    <xf numFmtId="0" fontId="2" fillId="5" borderId="43" xfId="0" applyFont="1" applyFill="1" applyBorder="1" applyAlignment="1">
      <alignment horizontal="left" vertical="center"/>
    </xf>
    <xf numFmtId="0" fontId="1" fillId="6" borderId="44" xfId="0" applyFont="1" applyFill="1" applyBorder="1" applyAlignment="1">
      <alignment horizontal="left" vertical="center" wrapText="1"/>
    </xf>
    <xf numFmtId="0" fontId="1" fillId="6" borderId="50" xfId="0" applyFont="1" applyFill="1" applyBorder="1" applyAlignment="1">
      <alignment horizontal="left" vertical="center" wrapText="1"/>
    </xf>
    <xf numFmtId="0" fontId="3" fillId="5" borderId="47" xfId="0" applyFont="1" applyFill="1" applyBorder="1" applyAlignment="1">
      <alignment horizontal="center" vertical="center"/>
    </xf>
    <xf numFmtId="0" fontId="3" fillId="5" borderId="48" xfId="0" applyFont="1" applyFill="1" applyBorder="1" applyAlignment="1">
      <alignment horizontal="center" vertical="center"/>
    </xf>
    <xf numFmtId="0" fontId="3" fillId="5" borderId="49" xfId="0" applyFont="1" applyFill="1" applyBorder="1" applyAlignment="1">
      <alignment horizontal="center" vertical="center"/>
    </xf>
    <xf numFmtId="0" fontId="0" fillId="0" borderId="0" xfId="0" applyFill="1" applyBorder="1" applyAlignment="1">
      <alignment horizontal="center"/>
    </xf>
    <xf numFmtId="0" fontId="1" fillId="0" borderId="51" xfId="0" applyFont="1" applyFill="1" applyBorder="1" applyAlignment="1">
      <alignment horizontal="right" vertical="center" indent="2"/>
    </xf>
    <xf numFmtId="0" fontId="5" fillId="0" borderId="7" xfId="0" applyFont="1" applyFill="1" applyBorder="1" applyAlignment="1">
      <alignment horizontal="center" vertical="center"/>
    </xf>
    <xf numFmtId="0" fontId="5" fillId="0" borderId="52"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15" xfId="0" applyFont="1" applyFill="1" applyBorder="1" applyAlignment="1">
      <alignment horizontal="center" vertical="center"/>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1" fillId="6" borderId="42" xfId="0" applyFont="1" applyFill="1" applyBorder="1" applyAlignment="1">
      <alignment horizontal="center" vertical="center" wrapText="1"/>
    </xf>
    <xf numFmtId="0" fontId="0" fillId="5" borderId="2" xfId="0" applyFill="1" applyBorder="1" applyAlignment="1">
      <alignment horizontal="left" vertical="center"/>
    </xf>
    <xf numFmtId="0" fontId="0" fillId="0" borderId="24" xfId="0" applyBorder="1" applyAlignment="1">
      <alignment horizontal="left"/>
    </xf>
    <xf numFmtId="0" fontId="0" fillId="0" borderId="28"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0" xfId="0" applyBorder="1" applyAlignment="1">
      <alignment horizontal="left"/>
    </xf>
    <xf numFmtId="0" fontId="0" fillId="0" borderId="32" xfId="0" applyBorder="1" applyAlignment="1">
      <alignment horizontal="left"/>
    </xf>
    <xf numFmtId="0" fontId="0" fillId="0" borderId="30" xfId="0" applyBorder="1" applyAlignment="1">
      <alignment horizontal="left"/>
    </xf>
    <xf numFmtId="0" fontId="0" fillId="0" borderId="7" xfId="0" applyBorder="1" applyAlignment="1">
      <alignment horizontal="left"/>
    </xf>
    <xf numFmtId="0" fontId="0" fillId="0" borderId="31" xfId="0" applyBorder="1" applyAlignment="1">
      <alignment horizontal="left"/>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1" fillId="6" borderId="38" xfId="0" applyFont="1" applyFill="1" applyBorder="1" applyAlignment="1">
      <alignment horizontal="left" vertical="center" wrapText="1"/>
    </xf>
    <xf numFmtId="0" fontId="0" fillId="5" borderId="5" xfId="0" applyFill="1" applyBorder="1" applyAlignment="1">
      <alignment horizontal="left" vertical="center"/>
    </xf>
    <xf numFmtId="0" fontId="0" fillId="5" borderId="4" xfId="0" applyFill="1" applyBorder="1" applyAlignment="1">
      <alignment horizontal="left" vertical="center"/>
    </xf>
    <xf numFmtId="0" fontId="2" fillId="5" borderId="24"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3" fillId="5" borderId="3" xfId="0" applyFont="1" applyFill="1" applyBorder="1" applyAlignment="1">
      <alignment horizontal="left" vertical="center"/>
    </xf>
    <xf numFmtId="0" fontId="3" fillId="5" borderId="5" xfId="0" applyFont="1" applyFill="1" applyBorder="1" applyAlignment="1">
      <alignment horizontal="left" vertical="center"/>
    </xf>
    <xf numFmtId="0" fontId="2" fillId="5" borderId="2" xfId="0" applyFont="1" applyFill="1" applyBorder="1" applyAlignment="1">
      <alignment horizontal="center" vertical="center"/>
    </xf>
    <xf numFmtId="0" fontId="1" fillId="6" borderId="2" xfId="0" applyFont="1" applyFill="1" applyBorder="1" applyAlignment="1">
      <alignment horizontal="center" vertical="center" wrapText="1"/>
    </xf>
    <xf numFmtId="0" fontId="2" fillId="5" borderId="2" xfId="0" applyFont="1" applyFill="1" applyBorder="1" applyAlignment="1">
      <alignment horizontal="left" vertical="center"/>
    </xf>
    <xf numFmtId="0" fontId="1" fillId="6" borderId="2" xfId="0" applyFont="1" applyFill="1" applyBorder="1" applyAlignment="1">
      <alignment horizontal="left" vertical="center"/>
    </xf>
    <xf numFmtId="0" fontId="2" fillId="5"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0" fillId="5" borderId="3" xfId="0" applyFill="1" applyBorder="1" applyAlignment="1">
      <alignment horizontal="left" vertical="center"/>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0" fillId="0" borderId="0" xfId="0" applyBorder="1" applyAlignment="1">
      <alignment horizontal="center"/>
    </xf>
    <xf numFmtId="0" fontId="6" fillId="0" borderId="0" xfId="0" applyFont="1" applyFill="1" applyBorder="1" applyAlignment="1">
      <alignment horizontal="center" vertical="center" wrapText="1"/>
    </xf>
    <xf numFmtId="0" fontId="9" fillId="0" borderId="0" xfId="0" applyFont="1" applyFill="1" applyBorder="1" applyAlignment="1">
      <alignment horizontal="center"/>
    </xf>
    <xf numFmtId="0" fontId="9" fillId="0" borderId="0"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5" fillId="7" borderId="2" xfId="0" applyFont="1" applyFill="1" applyBorder="1" applyAlignment="1" applyProtection="1">
      <alignment horizontal="left" vertical="center" wrapText="1"/>
      <protection locked="0"/>
    </xf>
    <xf numFmtId="0" fontId="5" fillId="7" borderId="2" xfId="0" applyFont="1" applyFill="1" applyBorder="1" applyAlignment="1" applyProtection="1">
      <alignment horizontal="left" vertical="center"/>
      <protection locked="0" hidden="1"/>
    </xf>
    <xf numFmtId="49" fontId="15" fillId="7" borderId="2" xfId="0" applyNumberFormat="1" applyFont="1" applyFill="1" applyBorder="1" applyAlignment="1" applyProtection="1">
      <alignment horizontal="left" vertical="center" wrapText="1"/>
      <protection locked="0" hidden="1"/>
    </xf>
    <xf numFmtId="0" fontId="0" fillId="0" borderId="2" xfId="0" applyBorder="1" applyProtection="1"/>
    <xf numFmtId="0" fontId="0" fillId="0" borderId="2" xfId="0" applyFill="1" applyBorder="1" applyProtection="1"/>
    <xf numFmtId="0" fontId="31" fillId="5" borderId="21" xfId="0" applyFont="1" applyFill="1" applyBorder="1" applyAlignment="1" applyProtection="1">
      <alignment horizontal="center" vertical="center"/>
    </xf>
    <xf numFmtId="0" fontId="31" fillId="5" borderId="0" xfId="0" applyFont="1" applyFill="1" applyBorder="1" applyAlignment="1" applyProtection="1">
      <alignment horizontal="center" vertical="center"/>
    </xf>
    <xf numFmtId="0" fontId="1" fillId="0" borderId="0" xfId="0" applyFont="1" applyFill="1" applyBorder="1" applyAlignment="1">
      <alignment horizontal="center" vertical="center" wrapText="1"/>
    </xf>
  </cellXfs>
  <cellStyles count="4">
    <cellStyle name="Prozent" xfId="1" builtinId="5"/>
    <cellStyle name="Standard" xfId="0" builtinId="0"/>
    <cellStyle name="Standard 2" xfId="2" xr:uid="{00000000-0005-0000-0000-000002000000}"/>
    <cellStyle name="Standard 3" xfId="3" xr:uid="{00000000-0005-0000-0000-000003000000}"/>
  </cellStyles>
  <dxfs count="3">
    <dxf>
      <fill>
        <patternFill>
          <bgColor rgb="FFFFCDCD"/>
        </patternFill>
      </fill>
    </dxf>
    <dxf>
      <fill>
        <patternFill>
          <bgColor rgb="FFFFCDCD"/>
        </patternFill>
      </fill>
    </dxf>
    <dxf>
      <font>
        <b/>
        <i val="0"/>
        <condense val="0"/>
        <extend val="0"/>
      </font>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FFCDCD"/>
      <color rgb="FFDCE6F4"/>
      <color rgb="FF003063"/>
      <color rgb="FF043063"/>
      <color rgb="FFDCE6F2"/>
      <color rgb="FFA0BBD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hamburg.de/contentblob/4092554/data/Kopie%20von%20korrigierteAbiturhilfen2014(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ueFächerliste"/>
      <sheetName val="neuEPuZkorrekt"/>
      <sheetName val="neuKursEtikorrekt"/>
      <sheetName val="ZKO-DEZENTRAL2014nicht relevant"/>
      <sheetName val="E-PuZ ano2014nicht relevant"/>
      <sheetName val="Tabelle1"/>
    </sheetNames>
    <sheetDataSet>
      <sheetData sheetId="0" refreshError="1">
        <row r="2">
          <cell r="A2" t="str">
            <v>Bau</v>
          </cell>
          <cell r="B2" t="str">
            <v>Bautechnik (dezentral)</v>
          </cell>
          <cell r="C2">
            <v>0</v>
          </cell>
        </row>
        <row r="3">
          <cell r="A3" t="str">
            <v>BiE</v>
          </cell>
          <cell r="B3" t="str">
            <v>Biologie auf Englisch (dezentral)</v>
          </cell>
          <cell r="C3">
            <v>0</v>
          </cell>
        </row>
        <row r="4">
          <cell r="A4" t="str">
            <v>Bio</v>
          </cell>
          <cell r="B4" t="str">
            <v>Biologie (zentral)</v>
          </cell>
          <cell r="C4">
            <v>0</v>
          </cell>
        </row>
        <row r="5">
          <cell r="A5" t="str">
            <v>BWL</v>
          </cell>
          <cell r="B5" t="str">
            <v>Betriebswirtschaftslehre auf Englisch (dezentral)</v>
          </cell>
          <cell r="C5">
            <v>0</v>
          </cell>
        </row>
        <row r="6">
          <cell r="A6" t="str">
            <v>BWL</v>
          </cell>
          <cell r="B6" t="str">
            <v>Betriebswirtschaftlehre an berufsbildenden Schulen (zentral)</v>
          </cell>
          <cell r="C6">
            <v>0</v>
          </cell>
        </row>
        <row r="7">
          <cell r="A7" t="str">
            <v>Cas</v>
          </cell>
          <cell r="B7" t="str">
            <v>Mathematik mit CAS (dezentral)</v>
          </cell>
          <cell r="C7">
            <v>0</v>
          </cell>
        </row>
        <row r="8">
          <cell r="A8" t="str">
            <v>Che</v>
          </cell>
          <cell r="B8" t="str">
            <v>Chemie (zentral)</v>
          </cell>
          <cell r="C8">
            <v>0</v>
          </cell>
        </row>
        <row r="9">
          <cell r="A9" t="str">
            <v>Chi</v>
          </cell>
          <cell r="B9" t="str">
            <v>Chinesisch (zentral)</v>
          </cell>
          <cell r="C9">
            <v>0</v>
          </cell>
        </row>
        <row r="10">
          <cell r="A10" t="str">
            <v>Deu</v>
          </cell>
          <cell r="B10" t="str">
            <v>Deutsch (zentral)</v>
          </cell>
          <cell r="C10">
            <v>0</v>
          </cell>
        </row>
        <row r="11">
          <cell r="A11" t="str">
            <v>Dsp</v>
          </cell>
          <cell r="B11" t="str">
            <v>Darstellendes Spiel (dezentral)</v>
          </cell>
          <cell r="C11">
            <v>0</v>
          </cell>
        </row>
        <row r="12">
          <cell r="A12" t="str">
            <v>Eco</v>
          </cell>
          <cell r="B12" t="str">
            <v>Economy (dezentral)</v>
          </cell>
          <cell r="C12">
            <v>0</v>
          </cell>
        </row>
        <row r="13">
          <cell r="A13" t="str">
            <v>EnB</v>
          </cell>
          <cell r="B13" t="str">
            <v>Englisch an berufsbildenden Schulen (dezentral)</v>
          </cell>
          <cell r="C13">
            <v>0</v>
          </cell>
        </row>
        <row r="14">
          <cell r="A14" t="str">
            <v>Eng</v>
          </cell>
          <cell r="B14" t="str">
            <v>Englisch (zentral)</v>
          </cell>
          <cell r="C14">
            <v>0</v>
          </cell>
        </row>
        <row r="15">
          <cell r="A15" t="str">
            <v>Frz</v>
          </cell>
          <cell r="B15" t="str">
            <v>Französisch (zentral)</v>
          </cell>
          <cell r="C15">
            <v>0</v>
          </cell>
        </row>
        <row r="16">
          <cell r="A16" t="str">
            <v>GeE</v>
          </cell>
          <cell r="B16" t="str">
            <v>Geschichte auf Englisch (dezentral)</v>
          </cell>
          <cell r="C16">
            <v>0</v>
          </cell>
        </row>
        <row r="17">
          <cell r="A17" t="str">
            <v>GeF</v>
          </cell>
          <cell r="B17" t="str">
            <v>Geschichte auf Französisch (dezentral)</v>
          </cell>
          <cell r="C17">
            <v>0</v>
          </cell>
        </row>
        <row r="18">
          <cell r="A18" t="str">
            <v>Geo</v>
          </cell>
          <cell r="B18" t="str">
            <v>Geografie (zentral)</v>
          </cell>
          <cell r="C18">
            <v>0</v>
          </cell>
        </row>
        <row r="19">
          <cell r="A19" t="str">
            <v>Ges</v>
          </cell>
          <cell r="B19" t="str">
            <v>Geschichte (zentral)</v>
          </cell>
          <cell r="C19">
            <v>0</v>
          </cell>
        </row>
        <row r="20">
          <cell r="A20" t="str">
            <v>GoE</v>
          </cell>
          <cell r="B20" t="str">
            <v>Geografie auf Englisch (dezentral)</v>
          </cell>
          <cell r="C20">
            <v>0</v>
          </cell>
        </row>
        <row r="21">
          <cell r="A21" t="str">
            <v>GoF</v>
          </cell>
          <cell r="B21" t="str">
            <v>Geografie auf Französisch (dezentral)</v>
          </cell>
          <cell r="C21">
            <v>0</v>
          </cell>
        </row>
        <row r="22">
          <cell r="A22" t="str">
            <v>Gri</v>
          </cell>
          <cell r="B22" t="str">
            <v>Griechisch (dezentral)</v>
          </cell>
          <cell r="C22">
            <v>0</v>
          </cell>
        </row>
        <row r="23">
          <cell r="A23" t="str">
            <v>Inf</v>
          </cell>
          <cell r="B23" t="str">
            <v>Informatik (zentral)</v>
          </cell>
          <cell r="C23">
            <v>0</v>
          </cell>
        </row>
        <row r="24">
          <cell r="A24" t="str">
            <v>InT</v>
          </cell>
          <cell r="B24" t="str">
            <v>Informationstechnik an berufsbildenden Schulen (dezentral)</v>
          </cell>
          <cell r="C24">
            <v>0</v>
          </cell>
        </row>
        <row r="25">
          <cell r="A25" t="str">
            <v>Ita</v>
          </cell>
          <cell r="B25" t="str">
            <v>Italienisch (dezentral)</v>
          </cell>
          <cell r="C25">
            <v>0</v>
          </cell>
        </row>
        <row r="26">
          <cell r="A26" t="str">
            <v>Kun</v>
          </cell>
          <cell r="B26" t="str">
            <v>Kunst (dezentral)</v>
          </cell>
          <cell r="C26">
            <v>0</v>
          </cell>
        </row>
        <row r="27">
          <cell r="A27" t="str">
            <v>Lat</v>
          </cell>
          <cell r="B27" t="str">
            <v>Latein (zentral)</v>
          </cell>
          <cell r="C27">
            <v>0</v>
          </cell>
        </row>
        <row r="28">
          <cell r="A28" t="str">
            <v>LuT</v>
          </cell>
          <cell r="B28" t="str">
            <v>Luftfahrttechnik an berufsbildenden Schulen (dezentral)</v>
          </cell>
          <cell r="C28">
            <v>0</v>
          </cell>
        </row>
        <row r="29">
          <cell r="A29" t="str">
            <v>Mat</v>
          </cell>
          <cell r="B29" t="str">
            <v>Mathematik (zentral)</v>
          </cell>
          <cell r="C29">
            <v>0</v>
          </cell>
        </row>
        <row r="30">
          <cell r="A30" t="str">
            <v>Mec</v>
          </cell>
          <cell r="B30" t="str">
            <v>Mechatronik (dezentral)</v>
          </cell>
          <cell r="C30">
            <v>0</v>
          </cell>
        </row>
        <row r="31">
          <cell r="A31" t="str">
            <v>MTe</v>
          </cell>
          <cell r="B31" t="str">
            <v>Maschinenbautechnik (dezentral)</v>
          </cell>
          <cell r="C31">
            <v>0</v>
          </cell>
        </row>
        <row r="32">
          <cell r="A32" t="str">
            <v>Mus</v>
          </cell>
          <cell r="B32" t="str">
            <v>Musik (dezentral)</v>
          </cell>
          <cell r="C32">
            <v>0</v>
          </cell>
        </row>
        <row r="33">
          <cell r="A33" t="str">
            <v>PäB</v>
          </cell>
          <cell r="B33" t="str">
            <v>Pädagogik an berufsbildenden Schulen (zentral)</v>
          </cell>
          <cell r="C33">
            <v>0</v>
          </cell>
        </row>
        <row r="34">
          <cell r="A34" t="str">
            <v>Päd</v>
          </cell>
          <cell r="B34" t="str">
            <v>Pädagogik an allgemeinbildenden Schulen (dezentral)</v>
          </cell>
          <cell r="C34">
            <v>0</v>
          </cell>
        </row>
        <row r="35">
          <cell r="A35" t="str">
            <v>PGB</v>
          </cell>
          <cell r="B35" t="str">
            <v>Politik Gesellschaft Wirtschaft an berufsbildenden Schulen (dezentral)</v>
          </cell>
          <cell r="C35">
            <v>0</v>
          </cell>
        </row>
        <row r="36">
          <cell r="A36" t="str">
            <v>PGE</v>
          </cell>
          <cell r="B36" t="str">
            <v>PGW auf Englisch (dezentral)</v>
          </cell>
          <cell r="C36">
            <v>0</v>
          </cell>
        </row>
        <row r="37">
          <cell r="A37" t="str">
            <v>PGF</v>
          </cell>
          <cell r="B37" t="str">
            <v>PGW auf Französisch (dezentral)</v>
          </cell>
          <cell r="C37">
            <v>0</v>
          </cell>
        </row>
        <row r="38">
          <cell r="A38" t="str">
            <v>PGW</v>
          </cell>
          <cell r="B38" t="str">
            <v>Politik Gesellschaft Wirtschaft (zentral)</v>
          </cell>
          <cell r="C38">
            <v>0</v>
          </cell>
        </row>
        <row r="39">
          <cell r="A39" t="str">
            <v>Phi</v>
          </cell>
          <cell r="B39" t="str">
            <v>Philsophie (zentral)</v>
          </cell>
          <cell r="C39">
            <v>0</v>
          </cell>
        </row>
        <row r="40">
          <cell r="A40" t="str">
            <v>Phy</v>
          </cell>
          <cell r="B40" t="str">
            <v>Physik (zentral)</v>
          </cell>
          <cell r="C40">
            <v>0</v>
          </cell>
        </row>
        <row r="41">
          <cell r="A41" t="str">
            <v>Pol</v>
          </cell>
          <cell r="B41" t="str">
            <v>Polnisch (zentral)</v>
          </cell>
          <cell r="C41">
            <v>0</v>
          </cell>
        </row>
        <row r="42">
          <cell r="A42" t="str">
            <v>Por</v>
          </cell>
          <cell r="B42" t="str">
            <v>Portugiesisch (zentral)</v>
          </cell>
          <cell r="C42">
            <v>0</v>
          </cell>
        </row>
        <row r="43">
          <cell r="A43" t="str">
            <v>PsB</v>
          </cell>
          <cell r="B43" t="str">
            <v>Psychologie an berufsbildenen Schulen (zentral)</v>
          </cell>
          <cell r="C43">
            <v>0</v>
          </cell>
        </row>
        <row r="44">
          <cell r="A44" t="str">
            <v>Psy</v>
          </cell>
          <cell r="B44" t="str">
            <v>Psychologie gA (zentral)</v>
          </cell>
          <cell r="C44">
            <v>0</v>
          </cell>
        </row>
        <row r="45">
          <cell r="A45" t="str">
            <v>Ree</v>
          </cell>
          <cell r="B45" t="str">
            <v>Religion - evangelisch (zentral)</v>
          </cell>
          <cell r="C45">
            <v>0</v>
          </cell>
        </row>
        <row r="46">
          <cell r="A46" t="str">
            <v>Rek</v>
          </cell>
          <cell r="B46" t="str">
            <v>Religion - katholisch (zentral)</v>
          </cell>
          <cell r="C46">
            <v>0</v>
          </cell>
        </row>
        <row r="47">
          <cell r="A47" t="str">
            <v>Rus</v>
          </cell>
          <cell r="B47" t="str">
            <v>Russisch (zentral)</v>
          </cell>
          <cell r="C47">
            <v>0</v>
          </cell>
        </row>
        <row r="48">
          <cell r="A48" t="str">
            <v>Spa</v>
          </cell>
          <cell r="B48" t="str">
            <v>Spanisch (zentral)</v>
          </cell>
          <cell r="C48">
            <v>0</v>
          </cell>
        </row>
        <row r="49">
          <cell r="A49" t="str">
            <v>Spo</v>
          </cell>
          <cell r="B49" t="str">
            <v>Sport (zentral)</v>
          </cell>
          <cell r="C49">
            <v>0</v>
          </cell>
        </row>
        <row r="50">
          <cell r="A50" t="str">
            <v>Tec</v>
          </cell>
          <cell r="B50" t="str">
            <v>Technik an allgemeinbildenden Schulen (dezentral)</v>
          </cell>
          <cell r="C50">
            <v>0</v>
          </cell>
        </row>
        <row r="51">
          <cell r="A51" t="str">
            <v>Tue</v>
          </cell>
          <cell r="B51" t="str">
            <v>Türkisch (zentral)</v>
          </cell>
          <cell r="C51">
            <v>0</v>
          </cell>
        </row>
        <row r="52">
          <cell r="A52" t="str">
            <v>VWL</v>
          </cell>
          <cell r="B52" t="str">
            <v>Volkswirtschaftslehre an berufsbildenden Schulen (zentral)</v>
          </cell>
          <cell r="C52">
            <v>0</v>
          </cell>
        </row>
        <row r="53">
          <cell r="A53" t="str">
            <v>WiE</v>
          </cell>
          <cell r="B53" t="str">
            <v>Wirtschaft auf Englisch (dezentral)</v>
          </cell>
          <cell r="C53">
            <v>0</v>
          </cell>
        </row>
        <row r="54">
          <cell r="A54" t="str">
            <v>Wir</v>
          </cell>
          <cell r="B54" t="str">
            <v>Wirtschaft an allgemeinbildenden Schulen (dezentral)</v>
          </cell>
          <cell r="C54">
            <v>0</v>
          </cell>
        </row>
      </sheetData>
      <sheetData sheetId="1" refreshError="1">
        <row r="3">
          <cell r="A3" t="str">
            <v>Ida-Ehre-Schule</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N34"/>
  <sheetViews>
    <sheetView tabSelected="1" topLeftCell="B1" zoomScale="92" zoomScaleNormal="92" workbookViewId="0">
      <selection activeCell="B3" sqref="B3:N9"/>
    </sheetView>
  </sheetViews>
  <sheetFormatPr baseColWidth="10" defaultColWidth="11.42578125" defaultRowHeight="12.75" x14ac:dyDescent="0.2"/>
  <cols>
    <col min="1" max="1" width="11.42578125" style="24"/>
    <col min="2" max="2" width="22.28515625" style="24" customWidth="1"/>
    <col min="3" max="3" width="25.5703125" style="24" customWidth="1"/>
    <col min="4" max="6" width="11.42578125" style="24"/>
    <col min="7" max="8" width="11.42578125" style="24" customWidth="1"/>
    <col min="9" max="9" width="11.42578125" style="24"/>
    <col min="10" max="10" width="11.42578125" style="24" customWidth="1"/>
    <col min="11" max="11" width="11.42578125" style="24"/>
    <col min="12" max="12" width="11.42578125" style="24" customWidth="1"/>
    <col min="13" max="13" width="15.5703125" style="24" customWidth="1"/>
    <col min="14" max="16384" width="11.42578125" style="24"/>
  </cols>
  <sheetData>
    <row r="1" spans="2:14" ht="18" customHeight="1" x14ac:dyDescent="0.2">
      <c r="B1" s="177"/>
      <c r="C1" s="177"/>
      <c r="D1" s="177"/>
      <c r="E1" s="81"/>
      <c r="F1" s="81"/>
      <c r="G1" s="81"/>
      <c r="H1" s="177"/>
      <c r="I1" s="177"/>
      <c r="J1" s="177"/>
      <c r="K1" s="177"/>
      <c r="L1" s="177"/>
      <c r="M1" s="215" t="s">
        <v>0</v>
      </c>
      <c r="N1" s="215"/>
    </row>
    <row r="2" spans="2:14" ht="18" customHeight="1" thickBot="1" x14ac:dyDescent="0.25">
      <c r="B2" s="177"/>
      <c r="C2" s="177"/>
      <c r="D2" s="177"/>
      <c r="E2" s="177"/>
      <c r="F2" s="177"/>
      <c r="G2" s="177"/>
      <c r="H2" s="177"/>
      <c r="I2" s="177"/>
      <c r="J2" s="177"/>
      <c r="K2" s="177"/>
      <c r="L2" s="177"/>
      <c r="M2" s="216" t="s">
        <v>178</v>
      </c>
      <c r="N2" s="216"/>
    </row>
    <row r="3" spans="2:14" ht="17.45" customHeight="1" x14ac:dyDescent="0.2">
      <c r="B3" s="217" t="s">
        <v>152</v>
      </c>
      <c r="C3" s="218"/>
      <c r="D3" s="218"/>
      <c r="E3" s="218"/>
      <c r="F3" s="218"/>
      <c r="G3" s="218"/>
      <c r="H3" s="218"/>
      <c r="I3" s="218"/>
      <c r="J3" s="218"/>
      <c r="K3" s="218"/>
      <c r="L3" s="218"/>
      <c r="M3" s="218"/>
      <c r="N3" s="219"/>
    </row>
    <row r="4" spans="2:14" ht="17.45" customHeight="1" x14ac:dyDescent="0.2">
      <c r="B4" s="220"/>
      <c r="C4" s="221"/>
      <c r="D4" s="221"/>
      <c r="E4" s="221"/>
      <c r="F4" s="221"/>
      <c r="G4" s="221"/>
      <c r="H4" s="221"/>
      <c r="I4" s="221"/>
      <c r="J4" s="221"/>
      <c r="K4" s="221"/>
      <c r="L4" s="221"/>
      <c r="M4" s="221"/>
      <c r="N4" s="222"/>
    </row>
    <row r="5" spans="2:14" ht="17.45" customHeight="1" x14ac:dyDescent="0.2">
      <c r="B5" s="220"/>
      <c r="C5" s="221"/>
      <c r="D5" s="221"/>
      <c r="E5" s="221"/>
      <c r="F5" s="221"/>
      <c r="G5" s="221"/>
      <c r="H5" s="221"/>
      <c r="I5" s="221"/>
      <c r="J5" s="221"/>
      <c r="K5" s="221"/>
      <c r="L5" s="221"/>
      <c r="M5" s="221"/>
      <c r="N5" s="222"/>
    </row>
    <row r="6" spans="2:14" ht="17.45" customHeight="1" x14ac:dyDescent="0.2">
      <c r="B6" s="220"/>
      <c r="C6" s="221"/>
      <c r="D6" s="221"/>
      <c r="E6" s="221"/>
      <c r="F6" s="221"/>
      <c r="G6" s="221"/>
      <c r="H6" s="221"/>
      <c r="I6" s="221"/>
      <c r="J6" s="221"/>
      <c r="K6" s="221"/>
      <c r="L6" s="221"/>
      <c r="M6" s="221"/>
      <c r="N6" s="222"/>
    </row>
    <row r="7" spans="2:14" ht="17.45" customHeight="1" x14ac:dyDescent="0.2">
      <c r="B7" s="220"/>
      <c r="C7" s="221"/>
      <c r="D7" s="221"/>
      <c r="E7" s="221"/>
      <c r="F7" s="221"/>
      <c r="G7" s="221"/>
      <c r="H7" s="221"/>
      <c r="I7" s="221"/>
      <c r="J7" s="221"/>
      <c r="K7" s="221"/>
      <c r="L7" s="221"/>
      <c r="M7" s="221"/>
      <c r="N7" s="222"/>
    </row>
    <row r="8" spans="2:14" ht="17.45" customHeight="1" x14ac:dyDescent="0.2">
      <c r="B8" s="220"/>
      <c r="C8" s="221"/>
      <c r="D8" s="221"/>
      <c r="E8" s="221"/>
      <c r="F8" s="221"/>
      <c r="G8" s="221"/>
      <c r="H8" s="221"/>
      <c r="I8" s="221"/>
      <c r="J8" s="221"/>
      <c r="K8" s="221"/>
      <c r="L8" s="221"/>
      <c r="M8" s="221"/>
      <c r="N8" s="222"/>
    </row>
    <row r="9" spans="2:14" ht="32.25" customHeight="1" thickBot="1" x14ac:dyDescent="0.25">
      <c r="B9" s="220"/>
      <c r="C9" s="221"/>
      <c r="D9" s="221"/>
      <c r="E9" s="221"/>
      <c r="F9" s="221"/>
      <c r="G9" s="221"/>
      <c r="H9" s="221"/>
      <c r="I9" s="221"/>
      <c r="J9" s="221"/>
      <c r="K9" s="221"/>
      <c r="L9" s="221"/>
      <c r="M9" s="221"/>
      <c r="N9" s="222"/>
    </row>
    <row r="10" spans="2:14" ht="39.950000000000003" customHeight="1" x14ac:dyDescent="0.2">
      <c r="B10" s="193" t="s">
        <v>145</v>
      </c>
      <c r="C10" s="223" t="s">
        <v>139</v>
      </c>
      <c r="D10" s="224"/>
      <c r="E10" s="224"/>
      <c r="F10" s="224"/>
      <c r="G10" s="224"/>
      <c r="H10" s="224"/>
      <c r="I10" s="224"/>
      <c r="J10" s="224"/>
      <c r="K10" s="224"/>
      <c r="L10" s="224"/>
      <c r="M10" s="224"/>
      <c r="N10" s="225"/>
    </row>
    <row r="11" spans="2:14" ht="50.1" customHeight="1" x14ac:dyDescent="0.2">
      <c r="B11" s="194" t="s">
        <v>147</v>
      </c>
      <c r="C11" s="212" t="s">
        <v>158</v>
      </c>
      <c r="D11" s="213"/>
      <c r="E11" s="213"/>
      <c r="F11" s="213"/>
      <c r="G11" s="213"/>
      <c r="H11" s="213"/>
      <c r="I11" s="213"/>
      <c r="J11" s="213"/>
      <c r="K11" s="213"/>
      <c r="L11" s="213"/>
      <c r="M11" s="213"/>
      <c r="N11" s="214"/>
    </row>
    <row r="12" spans="2:14" ht="38.25" customHeight="1" x14ac:dyDescent="0.2">
      <c r="B12" s="194" t="s">
        <v>155</v>
      </c>
      <c r="C12" s="212" t="s">
        <v>156</v>
      </c>
      <c r="D12" s="213"/>
      <c r="E12" s="213"/>
      <c r="F12" s="213"/>
      <c r="G12" s="213"/>
      <c r="H12" s="213"/>
      <c r="I12" s="213"/>
      <c r="J12" s="213"/>
      <c r="K12" s="213"/>
      <c r="L12" s="213"/>
      <c r="M12" s="213"/>
      <c r="N12" s="214"/>
    </row>
    <row r="13" spans="2:14" ht="50.1" customHeight="1" x14ac:dyDescent="0.2">
      <c r="B13" s="194" t="s">
        <v>148</v>
      </c>
      <c r="C13" s="212" t="s">
        <v>171</v>
      </c>
      <c r="D13" s="213"/>
      <c r="E13" s="213"/>
      <c r="F13" s="213"/>
      <c r="G13" s="213"/>
      <c r="H13" s="213"/>
      <c r="I13" s="213"/>
      <c r="J13" s="213"/>
      <c r="K13" s="213"/>
      <c r="L13" s="213"/>
      <c r="M13" s="213"/>
      <c r="N13" s="214"/>
    </row>
    <row r="14" spans="2:14" ht="51.75" customHeight="1" x14ac:dyDescent="0.2">
      <c r="B14" s="194" t="s">
        <v>149</v>
      </c>
      <c r="C14" s="212" t="s">
        <v>172</v>
      </c>
      <c r="D14" s="213"/>
      <c r="E14" s="213"/>
      <c r="F14" s="213"/>
      <c r="G14" s="213"/>
      <c r="H14" s="213"/>
      <c r="I14" s="213"/>
      <c r="J14" s="213"/>
      <c r="K14" s="213"/>
      <c r="L14" s="213"/>
      <c r="M14" s="213"/>
      <c r="N14" s="214"/>
    </row>
    <row r="15" spans="2:14" ht="50.1" customHeight="1" x14ac:dyDescent="0.2">
      <c r="B15" s="194" t="s">
        <v>146</v>
      </c>
      <c r="C15" s="212" t="s">
        <v>157</v>
      </c>
      <c r="D15" s="213"/>
      <c r="E15" s="213"/>
      <c r="F15" s="213"/>
      <c r="G15" s="213"/>
      <c r="H15" s="213"/>
      <c r="I15" s="213"/>
      <c r="J15" s="213"/>
      <c r="K15" s="213"/>
      <c r="L15" s="213"/>
      <c r="M15" s="213"/>
      <c r="N15" s="214"/>
    </row>
    <row r="16" spans="2:14" ht="39.950000000000003" customHeight="1" x14ac:dyDescent="0.2">
      <c r="B16" s="194" t="s">
        <v>150</v>
      </c>
      <c r="C16" s="226" t="s">
        <v>153</v>
      </c>
      <c r="D16" s="227"/>
      <c r="E16" s="227"/>
      <c r="F16" s="227"/>
      <c r="G16" s="227"/>
      <c r="H16" s="227"/>
      <c r="I16" s="227"/>
      <c r="J16" s="227"/>
      <c r="K16" s="227"/>
      <c r="L16" s="227"/>
      <c r="M16" s="227"/>
      <c r="N16" s="228"/>
    </row>
    <row r="17" spans="2:14" ht="39.950000000000003" customHeight="1" x14ac:dyDescent="0.2">
      <c r="B17" s="195" t="s">
        <v>151</v>
      </c>
      <c r="C17" s="212" t="s">
        <v>173</v>
      </c>
      <c r="D17" s="213"/>
      <c r="E17" s="213"/>
      <c r="F17" s="213"/>
      <c r="G17" s="213"/>
      <c r="H17" s="213"/>
      <c r="I17" s="213"/>
      <c r="J17" s="213"/>
      <c r="K17" s="213"/>
      <c r="L17" s="213"/>
      <c r="M17" s="213"/>
      <c r="N17" s="214"/>
    </row>
    <row r="18" spans="2:14" ht="93" customHeight="1" thickBot="1" x14ac:dyDescent="0.25">
      <c r="B18" s="211" t="s">
        <v>175</v>
      </c>
      <c r="C18" s="229" t="s">
        <v>174</v>
      </c>
      <c r="D18" s="230"/>
      <c r="E18" s="230"/>
      <c r="F18" s="230"/>
      <c r="G18" s="230"/>
      <c r="H18" s="230"/>
      <c r="I18" s="230"/>
      <c r="J18" s="230"/>
      <c r="K18" s="230"/>
      <c r="L18" s="230"/>
      <c r="M18" s="230"/>
      <c r="N18" s="231"/>
    </row>
    <row r="19" spans="2:14" ht="39.950000000000003" customHeight="1" x14ac:dyDescent="0.2">
      <c r="B19" s="195" t="s">
        <v>159</v>
      </c>
      <c r="C19" s="212" t="s">
        <v>179</v>
      </c>
      <c r="D19" s="213"/>
      <c r="E19" s="213"/>
      <c r="F19" s="213"/>
      <c r="G19" s="213"/>
      <c r="H19" s="213"/>
      <c r="I19" s="213"/>
      <c r="J19" s="213"/>
      <c r="K19" s="213"/>
      <c r="L19" s="213"/>
      <c r="M19" s="213"/>
      <c r="N19" s="214"/>
    </row>
    <row r="20" spans="2:14" ht="12.75" customHeight="1" x14ac:dyDescent="0.2">
      <c r="D20" s="83"/>
      <c r="E20" s="83"/>
      <c r="F20" s="83"/>
      <c r="G20" s="83"/>
      <c r="H20" s="83"/>
      <c r="I20" s="83"/>
      <c r="J20" s="83"/>
      <c r="K20" s="83"/>
      <c r="L20" s="83"/>
    </row>
    <row r="21" spans="2:14" ht="12.75" customHeight="1" x14ac:dyDescent="0.2">
      <c r="D21" s="83"/>
      <c r="E21" s="83"/>
      <c r="F21" s="83"/>
      <c r="G21" s="83"/>
      <c r="H21" s="83"/>
      <c r="I21" s="83"/>
      <c r="J21" s="83"/>
      <c r="K21" s="82"/>
      <c r="L21" s="82"/>
      <c r="M21" s="82"/>
    </row>
    <row r="22" spans="2:14" ht="12.75" customHeight="1" x14ac:dyDescent="0.2">
      <c r="C22" s="187"/>
      <c r="D22" s="83"/>
      <c r="E22" s="83"/>
      <c r="F22" s="83"/>
      <c r="G22" s="83"/>
      <c r="H22" s="83"/>
      <c r="I22" s="83"/>
      <c r="J22" s="83"/>
      <c r="K22" s="82"/>
      <c r="L22" s="82"/>
      <c r="M22" s="82"/>
    </row>
    <row r="23" spans="2:14" ht="12.75" customHeight="1" x14ac:dyDescent="0.2">
      <c r="C23" s="187"/>
      <c r="D23" s="83"/>
      <c r="E23" s="83"/>
      <c r="F23" s="83"/>
      <c r="G23" s="83"/>
      <c r="H23" s="83"/>
      <c r="I23" s="83"/>
      <c r="J23" s="83"/>
      <c r="K23" s="82"/>
      <c r="L23" s="82"/>
      <c r="M23" s="82"/>
    </row>
    <row r="24" spans="2:14" ht="12.75" customHeight="1" x14ac:dyDescent="0.2">
      <c r="D24" s="80"/>
      <c r="E24" s="80"/>
      <c r="F24" s="80"/>
      <c r="G24" s="80"/>
      <c r="H24" s="80"/>
      <c r="I24" s="80"/>
      <c r="J24" s="80"/>
    </row>
    <row r="25" spans="2:14" ht="12.75" customHeight="1" x14ac:dyDescent="0.2">
      <c r="D25" s="80"/>
      <c r="E25" s="80"/>
      <c r="F25" s="80"/>
      <c r="G25" s="80"/>
      <c r="H25" s="80"/>
      <c r="I25" s="80"/>
      <c r="J25" s="80"/>
    </row>
    <row r="26" spans="2:14" ht="9.75" customHeight="1" x14ac:dyDescent="0.2">
      <c r="D26" s="80"/>
      <c r="E26" s="80"/>
      <c r="F26" s="80"/>
      <c r="G26" s="80"/>
      <c r="H26" s="80"/>
      <c r="I26" s="80"/>
      <c r="J26" s="80"/>
    </row>
    <row r="27" spans="2:14" ht="12.75" hidden="1" customHeight="1" x14ac:dyDescent="0.2">
      <c r="D27" s="80"/>
      <c r="E27" s="80"/>
      <c r="F27" s="80"/>
      <c r="G27" s="80"/>
      <c r="H27" s="80"/>
      <c r="I27" s="80"/>
      <c r="J27" s="80"/>
    </row>
    <row r="28" spans="2:14" ht="4.5" hidden="1" customHeight="1" x14ac:dyDescent="0.2">
      <c r="D28" s="80"/>
      <c r="E28" s="80"/>
      <c r="F28" s="80"/>
      <c r="G28" s="80"/>
      <c r="H28" s="80"/>
      <c r="I28" s="80"/>
      <c r="J28" s="80"/>
    </row>
    <row r="29" spans="2:14" ht="4.5" hidden="1" customHeight="1" x14ac:dyDescent="0.2">
      <c r="D29" s="80"/>
      <c r="E29" s="80"/>
      <c r="F29" s="80"/>
      <c r="G29" s="80"/>
      <c r="H29" s="80"/>
      <c r="I29" s="80"/>
      <c r="J29" s="80"/>
    </row>
    <row r="30" spans="2:14" ht="4.5" hidden="1" customHeight="1" x14ac:dyDescent="0.2">
      <c r="D30" s="80"/>
      <c r="E30" s="80"/>
      <c r="F30" s="80"/>
      <c r="G30" s="80"/>
      <c r="H30" s="80"/>
      <c r="I30" s="80"/>
      <c r="J30" s="80"/>
    </row>
    <row r="31" spans="2:14" ht="4.5" hidden="1" customHeight="1" x14ac:dyDescent="0.2">
      <c r="D31" s="80"/>
      <c r="E31" s="80"/>
      <c r="F31" s="80"/>
      <c r="G31" s="80"/>
      <c r="H31" s="80"/>
      <c r="I31" s="80"/>
      <c r="J31" s="80"/>
    </row>
    <row r="32" spans="2:14" ht="4.5" hidden="1" customHeight="1" x14ac:dyDescent="0.2">
      <c r="D32" s="80"/>
      <c r="E32" s="80"/>
      <c r="F32" s="80"/>
      <c r="G32" s="80"/>
      <c r="H32" s="80"/>
      <c r="I32" s="80"/>
      <c r="J32" s="80"/>
    </row>
    <row r="33" spans="4:10" ht="6" hidden="1" customHeight="1" x14ac:dyDescent="0.2">
      <c r="D33" s="80"/>
      <c r="E33" s="80"/>
      <c r="F33" s="80"/>
      <c r="G33" s="80"/>
      <c r="H33" s="80"/>
      <c r="I33" s="80"/>
      <c r="J33" s="80"/>
    </row>
    <row r="34" spans="4:10" x14ac:dyDescent="0.2">
      <c r="D34" s="15"/>
      <c r="E34" s="82"/>
      <c r="F34" s="82"/>
      <c r="G34" s="82"/>
      <c r="H34" s="82"/>
      <c r="I34" s="82"/>
    </row>
  </sheetData>
  <sheetProtection sheet="1" objects="1" scenarios="1"/>
  <mergeCells count="13">
    <mergeCell ref="C19:N19"/>
    <mergeCell ref="M1:N1"/>
    <mergeCell ref="M2:N2"/>
    <mergeCell ref="B3:N9"/>
    <mergeCell ref="C10:N10"/>
    <mergeCell ref="C15:N15"/>
    <mergeCell ref="C16:N16"/>
    <mergeCell ref="C17:N17"/>
    <mergeCell ref="C18:N18"/>
    <mergeCell ref="C11:N11"/>
    <mergeCell ref="C12:N12"/>
    <mergeCell ref="C13:N13"/>
    <mergeCell ref="C14:N14"/>
  </mergeCells>
  <phoneticPr fontId="0" type="noConversion"/>
  <pageMargins left="0.23622047244094491" right="0.23622047244094491" top="0.74803149606299213" bottom="0.74803149606299213" header="0.31496062992125984" footer="0.31496062992125984"/>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rgb="FF003063"/>
  </sheetPr>
  <dimension ref="A1:AD91"/>
  <sheetViews>
    <sheetView zoomScale="90" zoomScaleNormal="90" zoomScaleSheetLayoutView="80" zoomScalePageLayoutView="70" workbookViewId="0">
      <selection activeCell="A3" sqref="A3:C3"/>
    </sheetView>
  </sheetViews>
  <sheetFormatPr baseColWidth="10" defaultColWidth="10.85546875" defaultRowHeight="12.75" x14ac:dyDescent="0.2"/>
  <cols>
    <col min="1" max="1" width="23.85546875" style="98" customWidth="1"/>
    <col min="2" max="2" width="16.28515625" style="98" customWidth="1"/>
    <col min="3" max="14" width="12.7109375" style="98" customWidth="1"/>
    <col min="15" max="16" width="11.42578125" style="98" customWidth="1"/>
    <col min="17" max="17" width="29.42578125" style="98" hidden="1" customWidth="1"/>
    <col min="18" max="18" width="10.85546875" style="98" hidden="1" customWidth="1"/>
    <col min="19" max="22" width="11.42578125" style="98" hidden="1" customWidth="1"/>
    <col min="23" max="23" width="10.85546875" style="98" hidden="1" customWidth="1"/>
    <col min="24" max="347" width="10.85546875" style="98" customWidth="1"/>
    <col min="348" max="16384" width="10.85546875" style="98"/>
  </cols>
  <sheetData>
    <row r="1" spans="1:30" ht="37.15" customHeight="1" x14ac:dyDescent="0.25">
      <c r="A1" s="110" t="s">
        <v>29</v>
      </c>
      <c r="B1" s="99"/>
      <c r="C1" s="198" t="s">
        <v>42</v>
      </c>
      <c r="D1" s="198">
        <v>2025</v>
      </c>
      <c r="E1" s="99"/>
      <c r="F1" s="110"/>
      <c r="G1" s="110"/>
      <c r="H1" s="111"/>
      <c r="I1" s="112"/>
      <c r="J1" s="111"/>
      <c r="K1" s="203"/>
      <c r="L1" s="99"/>
      <c r="M1" s="99"/>
      <c r="N1" s="99"/>
      <c r="O1" s="99"/>
      <c r="P1" s="99"/>
      <c r="Q1" s="109" t="s">
        <v>1</v>
      </c>
      <c r="R1" s="103" t="s">
        <v>25</v>
      </c>
      <c r="S1" s="103" t="s">
        <v>49</v>
      </c>
      <c r="T1" s="103" t="s">
        <v>48</v>
      </c>
      <c r="U1" s="103" t="s">
        <v>50</v>
      </c>
      <c r="V1" s="103" t="s">
        <v>51</v>
      </c>
      <c r="W1" s="103" t="s">
        <v>190</v>
      </c>
    </row>
    <row r="2" spans="1:30" ht="23.45" customHeight="1" x14ac:dyDescent="0.25">
      <c r="A2" s="233" t="s">
        <v>17</v>
      </c>
      <c r="B2" s="234"/>
      <c r="C2" s="235"/>
      <c r="D2" s="244" t="s">
        <v>114</v>
      </c>
      <c r="E2" s="244"/>
      <c r="F2" s="244" t="s">
        <v>140</v>
      </c>
      <c r="G2" s="244"/>
      <c r="H2" s="113"/>
      <c r="I2" s="112"/>
      <c r="J2" s="113"/>
      <c r="K2" s="204"/>
      <c r="L2" s="99"/>
      <c r="M2" s="99"/>
      <c r="N2" s="99"/>
      <c r="O2" s="99"/>
      <c r="P2" s="99"/>
      <c r="Q2" s="104" t="s">
        <v>78</v>
      </c>
      <c r="R2" s="105"/>
      <c r="S2" s="106"/>
      <c r="T2" s="106"/>
      <c r="U2" s="106"/>
      <c r="V2" s="106"/>
      <c r="W2" s="339"/>
    </row>
    <row r="3" spans="1:30" ht="34.5" customHeight="1" x14ac:dyDescent="0.25">
      <c r="A3" s="236"/>
      <c r="B3" s="237"/>
      <c r="C3" s="238"/>
      <c r="D3" s="245"/>
      <c r="E3" s="245"/>
      <c r="F3" s="245"/>
      <c r="G3" s="245"/>
      <c r="H3" s="114"/>
      <c r="I3" s="112"/>
      <c r="J3" s="114"/>
      <c r="K3" s="204"/>
      <c r="L3" s="99"/>
      <c r="M3" s="99"/>
      <c r="N3" s="99"/>
      <c r="O3" s="99"/>
      <c r="P3" s="99"/>
      <c r="Q3" s="104" t="s">
        <v>79</v>
      </c>
      <c r="R3" s="105"/>
      <c r="S3" s="106"/>
      <c r="T3" s="106"/>
      <c r="U3" s="106"/>
      <c r="V3" s="106"/>
      <c r="W3" s="339"/>
    </row>
    <row r="4" spans="1:30" ht="33.75" x14ac:dyDescent="0.25">
      <c r="A4" s="133" t="s">
        <v>115</v>
      </c>
      <c r="B4" s="123" t="s">
        <v>30</v>
      </c>
      <c r="C4" s="124" t="s">
        <v>25</v>
      </c>
      <c r="D4" s="125" t="s">
        <v>75</v>
      </c>
      <c r="E4" s="126" t="s">
        <v>69</v>
      </c>
      <c r="F4" s="127" t="s">
        <v>70</v>
      </c>
      <c r="G4" s="128" t="s">
        <v>113</v>
      </c>
      <c r="H4" s="99"/>
      <c r="I4" s="112"/>
      <c r="J4" s="112"/>
      <c r="K4" s="341" t="s">
        <v>176</v>
      </c>
      <c r="L4" s="342"/>
      <c r="M4" s="342"/>
      <c r="N4" s="342"/>
      <c r="O4" s="342"/>
      <c r="P4" s="99"/>
      <c r="Q4" s="104" t="s">
        <v>80</v>
      </c>
      <c r="R4" s="105"/>
      <c r="S4" s="106"/>
      <c r="T4" s="106"/>
      <c r="U4" s="106"/>
      <c r="V4" s="106"/>
      <c r="W4" s="339"/>
    </row>
    <row r="5" spans="1:30" ht="32.25" customHeight="1" x14ac:dyDescent="0.25">
      <c r="A5" s="137"/>
      <c r="B5" s="102"/>
      <c r="C5" s="86"/>
      <c r="D5" s="92" t="s">
        <v>118</v>
      </c>
      <c r="E5" s="93" t="s">
        <v>117</v>
      </c>
      <c r="F5" s="92"/>
      <c r="G5" s="94" t="s">
        <v>116</v>
      </c>
      <c r="H5" s="99"/>
      <c r="I5" s="112"/>
      <c r="J5" s="112"/>
      <c r="K5" s="246" t="s">
        <v>177</v>
      </c>
      <c r="L5" s="247"/>
      <c r="M5" s="247"/>
      <c r="N5" s="247"/>
      <c r="O5" s="247"/>
      <c r="P5" s="99"/>
      <c r="Q5" s="104" t="s">
        <v>27</v>
      </c>
      <c r="R5" s="105"/>
      <c r="S5" s="106"/>
      <c r="T5" s="106"/>
      <c r="U5" s="106"/>
      <c r="V5" s="106"/>
      <c r="W5" s="339"/>
    </row>
    <row r="6" spans="1:30" ht="56.25" customHeight="1" x14ac:dyDescent="0.25">
      <c r="A6" s="241"/>
      <c r="B6" s="241"/>
      <c r="C6" s="241"/>
      <c r="D6" s="241"/>
      <c r="E6" s="241"/>
      <c r="F6" s="241"/>
      <c r="G6" s="241"/>
      <c r="H6" s="115"/>
      <c r="I6" s="112"/>
      <c r="J6" s="115"/>
      <c r="K6" s="199" t="e">
        <f>LOOKUP(6,1/(Q2:Q48&amp;R2:R48=A5&amp;C5),S2:S48)</f>
        <v>#N/A</v>
      </c>
      <c r="L6" s="199" t="e">
        <f>LOOKUP(6,1/(Q2:Q48&amp;R2:R48=A5&amp;C5),T2:T48)</f>
        <v>#N/A</v>
      </c>
      <c r="M6" s="199" t="e">
        <f>LOOKUP(6,1/(Q2:Q48&amp;R2:R48=A5&amp;C5),U2:U48)</f>
        <v>#N/A</v>
      </c>
      <c r="N6" s="199" t="e">
        <f>LOOKUP(6,1/(Q2:Q48&amp;R2:R48=A5&amp;C5),V2:V48)</f>
        <v>#N/A</v>
      </c>
      <c r="O6" s="199" t="e">
        <f>LOOKUP(6,1/(Q2:Q48&amp;R2:R48=A5&amp;C5),W2:W48)</f>
        <v>#N/A</v>
      </c>
      <c r="P6" s="99"/>
      <c r="Q6" s="104" t="s">
        <v>81</v>
      </c>
      <c r="R6" s="105"/>
      <c r="S6" s="106"/>
      <c r="T6" s="106"/>
      <c r="U6" s="106"/>
      <c r="V6" s="106"/>
      <c r="W6" s="339"/>
    </row>
    <row r="7" spans="1:30" ht="46.5" customHeight="1" x14ac:dyDescent="0.2">
      <c r="A7" s="202" t="s">
        <v>160</v>
      </c>
      <c r="B7" s="202" t="s">
        <v>22</v>
      </c>
      <c r="C7" s="202" t="s">
        <v>65</v>
      </c>
      <c r="D7" s="202" t="s">
        <v>59</v>
      </c>
      <c r="E7" s="128" t="s">
        <v>76</v>
      </c>
      <c r="F7" s="128" t="s">
        <v>66</v>
      </c>
      <c r="G7" s="128" t="s">
        <v>60</v>
      </c>
      <c r="H7" s="128" t="s">
        <v>68</v>
      </c>
      <c r="I7" s="128" t="s">
        <v>119</v>
      </c>
      <c r="J7" s="128" t="s">
        <v>120</v>
      </c>
      <c r="K7" s="199" t="s">
        <v>34</v>
      </c>
      <c r="L7" s="199" t="s">
        <v>34</v>
      </c>
      <c r="M7" s="199" t="s">
        <v>34</v>
      </c>
      <c r="N7" s="199" t="s">
        <v>34</v>
      </c>
      <c r="O7" s="199" t="s">
        <v>34</v>
      </c>
      <c r="Q7" s="104" t="s">
        <v>82</v>
      </c>
      <c r="R7" s="105"/>
      <c r="S7" s="106"/>
      <c r="T7" s="106"/>
      <c r="U7" s="106"/>
      <c r="V7" s="106"/>
      <c r="W7" s="339"/>
    </row>
    <row r="8" spans="1:30" ht="15" customHeight="1" x14ac:dyDescent="0.2">
      <c r="A8" s="178"/>
      <c r="B8" s="179"/>
      <c r="C8" s="180"/>
      <c r="D8" s="183"/>
      <c r="E8" s="184" t="str">
        <f t="shared" ref="E8:E19" si="0">UPPER(IF(LEN(B8)&gt;1,IF(OR(MID(TRIM(B8),2,1)=" ",MID(TRIM(B8),2,1)="-"),MID(TRIM(B8),1,1),MID(TRIM(B8),2,1)),IF(LEN(B8)=1,MID(TRIM(B8),1,1),""))&amp;IF(LEN(B8)&gt;1,IF(OR(MID(TRIM(B8),2,1)=" ",MID(TRIM(B8),2,1)="-"),MID(TRIM(B8),1,1),MID(TRIM(B8),MIN(IF(ISNUMBER(FIND(" ",TRIM(B8))-2),FIND(" ",TRIM(B8))-2,LEN(TRIM(B8))-1),IF(ISNUMBER(FIND("-",TRIM(B8))-2),FIND("-",TRIM(B8))-2,LEN(TRIM(B8))-1)),1)),IF(LEN(B8)=1,MID(TRIM(B8),1,1),""))&amp;IF(OR(MID(TRIM(A8),2,1)=" ",MID(TRIM(A8),2,1)="-"),MID(TRIM(A8),1,1),IF(LEN(TRIM(A8))=1,TRIM(A8),MID(TRIM(A8),2,1)))&amp;IF(OR(MID(TRIM(A8),3,1)=" ",MID(TRIM(A8),3,1)="-",MID(TRIM(A8),3,1)=","),"",IF(OR(MID(TRIM(A8),2,1)=" ",MID(TRIM(A8),2,1)="-"),"",MID(TRIM(A8),3,1))))&amp;IF(DAY(D8)=0,"",IF(DAY(D8)&lt;10,"0"&amp;DAY(D8),DAY(D8)))</f>
        <v/>
      </c>
      <c r="F8" s="185"/>
      <c r="G8" s="185"/>
      <c r="H8" s="86" t="str">
        <f t="shared" ref="H8:H37" si="1">IF(A8&lt;&gt;"",IF(AND(F8="",G8=""),"",ROUND(AVERAGE(F8,G8),0)),"")</f>
        <v/>
      </c>
      <c r="I8" s="186"/>
      <c r="J8" s="86"/>
      <c r="K8" s="91"/>
      <c r="L8" s="91"/>
      <c r="M8" s="91"/>
      <c r="N8" s="91"/>
      <c r="O8" s="91"/>
      <c r="P8" s="99"/>
      <c r="Q8" s="88" t="s">
        <v>83</v>
      </c>
      <c r="R8" s="89" t="s">
        <v>54</v>
      </c>
      <c r="S8" s="87" t="s">
        <v>180</v>
      </c>
      <c r="T8" s="87" t="s">
        <v>181</v>
      </c>
      <c r="U8" s="87" t="s">
        <v>161</v>
      </c>
      <c r="V8" s="87" t="s">
        <v>165</v>
      </c>
      <c r="W8" s="340"/>
      <c r="X8" s="99"/>
      <c r="Y8" s="99"/>
      <c r="Z8" s="99"/>
      <c r="AA8" s="99"/>
      <c r="AB8" s="99"/>
      <c r="AC8" s="99"/>
      <c r="AD8" s="99"/>
    </row>
    <row r="9" spans="1:30" ht="15" customHeight="1" x14ac:dyDescent="0.2">
      <c r="A9" s="178"/>
      <c r="B9" s="179"/>
      <c r="C9" s="180"/>
      <c r="D9" s="183"/>
      <c r="E9" s="184" t="str">
        <f t="shared" si="0"/>
        <v/>
      </c>
      <c r="F9" s="185"/>
      <c r="G9" s="185"/>
      <c r="H9" s="86" t="str">
        <f t="shared" si="1"/>
        <v/>
      </c>
      <c r="I9" s="186"/>
      <c r="J9" s="86"/>
      <c r="K9" s="91"/>
      <c r="L9" s="91"/>
      <c r="M9" s="91"/>
      <c r="N9" s="91"/>
      <c r="O9" s="91"/>
      <c r="Q9" s="88" t="s">
        <v>84</v>
      </c>
      <c r="R9" s="89" t="s">
        <v>54</v>
      </c>
      <c r="S9" s="87" t="s">
        <v>73</v>
      </c>
      <c r="T9" s="87" t="s">
        <v>74</v>
      </c>
      <c r="U9" s="87" t="s">
        <v>182</v>
      </c>
      <c r="V9" s="87" t="s">
        <v>166</v>
      </c>
      <c r="W9" s="339"/>
    </row>
    <row r="10" spans="1:30" ht="15" customHeight="1" x14ac:dyDescent="0.2">
      <c r="A10" s="178"/>
      <c r="B10" s="179"/>
      <c r="C10" s="180"/>
      <c r="D10" s="183"/>
      <c r="E10" s="184" t="str">
        <f t="shared" si="0"/>
        <v/>
      </c>
      <c r="F10" s="185"/>
      <c r="G10" s="185"/>
      <c r="H10" s="86" t="str">
        <f t="shared" si="1"/>
        <v/>
      </c>
      <c r="I10" s="186"/>
      <c r="J10" s="86"/>
      <c r="K10" s="91"/>
      <c r="L10" s="91"/>
      <c r="M10" s="91"/>
      <c r="N10" s="91"/>
      <c r="O10" s="91"/>
      <c r="Q10" s="88" t="s">
        <v>85</v>
      </c>
      <c r="R10" s="89" t="s">
        <v>54</v>
      </c>
      <c r="S10" s="87" t="s">
        <v>73</v>
      </c>
      <c r="T10" s="87" t="s">
        <v>74</v>
      </c>
      <c r="U10" s="87" t="s">
        <v>183</v>
      </c>
      <c r="V10" s="87" t="s">
        <v>162</v>
      </c>
      <c r="W10" s="339"/>
    </row>
    <row r="11" spans="1:30" ht="15" customHeight="1" x14ac:dyDescent="0.2">
      <c r="A11" s="178"/>
      <c r="B11" s="179"/>
      <c r="C11" s="180"/>
      <c r="D11" s="183"/>
      <c r="E11" s="184" t="str">
        <f t="shared" si="0"/>
        <v/>
      </c>
      <c r="F11" s="185"/>
      <c r="G11" s="185"/>
      <c r="H11" s="86" t="str">
        <f t="shared" si="1"/>
        <v/>
      </c>
      <c r="I11" s="186"/>
      <c r="J11" s="86"/>
      <c r="K11" s="91"/>
      <c r="L11" s="91"/>
      <c r="M11" s="91"/>
      <c r="N11" s="91"/>
      <c r="O11" s="91"/>
      <c r="Q11" s="104" t="s">
        <v>86</v>
      </c>
      <c r="R11" s="105"/>
      <c r="S11" s="106"/>
      <c r="T11" s="106"/>
      <c r="U11" s="106"/>
      <c r="V11" s="106"/>
      <c r="W11" s="339"/>
    </row>
    <row r="12" spans="1:30" ht="15" customHeight="1" x14ac:dyDescent="0.2">
      <c r="A12" s="178"/>
      <c r="B12" s="179"/>
      <c r="C12" s="180"/>
      <c r="D12" s="183"/>
      <c r="E12" s="184" t="str">
        <f t="shared" si="0"/>
        <v/>
      </c>
      <c r="F12" s="185"/>
      <c r="G12" s="185"/>
      <c r="H12" s="86" t="str">
        <f t="shared" si="1"/>
        <v/>
      </c>
      <c r="I12" s="186"/>
      <c r="J12" s="86"/>
      <c r="K12" s="91"/>
      <c r="L12" s="91"/>
      <c r="M12" s="91"/>
      <c r="N12" s="91"/>
      <c r="O12" s="91"/>
      <c r="Q12" s="88" t="s">
        <v>87</v>
      </c>
      <c r="R12" s="89" t="s">
        <v>54</v>
      </c>
      <c r="S12" s="87" t="s">
        <v>73</v>
      </c>
      <c r="T12" s="87" t="s">
        <v>74</v>
      </c>
      <c r="U12" s="87" t="s">
        <v>184</v>
      </c>
      <c r="V12" s="87" t="s">
        <v>185</v>
      </c>
      <c r="W12" s="339"/>
    </row>
    <row r="13" spans="1:30" ht="15" customHeight="1" x14ac:dyDescent="0.2">
      <c r="A13" s="178"/>
      <c r="B13" s="179"/>
      <c r="C13" s="180"/>
      <c r="D13" s="183"/>
      <c r="E13" s="184" t="str">
        <f t="shared" si="0"/>
        <v/>
      </c>
      <c r="F13" s="185"/>
      <c r="G13" s="185"/>
      <c r="H13" s="86" t="str">
        <f t="shared" si="1"/>
        <v/>
      </c>
      <c r="I13" s="186"/>
      <c r="J13" s="86"/>
      <c r="K13" s="91"/>
      <c r="L13" s="91"/>
      <c r="M13" s="91"/>
      <c r="N13" s="91"/>
      <c r="O13" s="91"/>
      <c r="Q13" s="104" t="s">
        <v>88</v>
      </c>
      <c r="R13" s="105"/>
      <c r="S13" s="106"/>
      <c r="T13" s="106"/>
      <c r="U13" s="106"/>
      <c r="V13" s="106"/>
      <c r="W13" s="339"/>
    </row>
    <row r="14" spans="1:30" ht="15" customHeight="1" x14ac:dyDescent="0.2">
      <c r="A14" s="178"/>
      <c r="B14" s="179"/>
      <c r="C14" s="180"/>
      <c r="D14" s="183"/>
      <c r="E14" s="184" t="str">
        <f t="shared" si="0"/>
        <v/>
      </c>
      <c r="F14" s="185"/>
      <c r="G14" s="185"/>
      <c r="H14" s="86" t="str">
        <f t="shared" si="1"/>
        <v/>
      </c>
      <c r="I14" s="186"/>
      <c r="J14" s="86"/>
      <c r="K14" s="91"/>
      <c r="L14" s="91"/>
      <c r="M14" s="91"/>
      <c r="N14" s="91"/>
      <c r="O14" s="91"/>
      <c r="Q14" s="104" t="s">
        <v>89</v>
      </c>
      <c r="R14" s="105"/>
      <c r="S14" s="106"/>
      <c r="T14" s="106"/>
      <c r="U14" s="106"/>
      <c r="V14" s="106"/>
      <c r="W14" s="339"/>
    </row>
    <row r="15" spans="1:30" ht="15" customHeight="1" x14ac:dyDescent="0.2">
      <c r="A15" s="178"/>
      <c r="B15" s="179"/>
      <c r="C15" s="180"/>
      <c r="D15" s="183"/>
      <c r="E15" s="184" t="str">
        <f t="shared" si="0"/>
        <v/>
      </c>
      <c r="F15" s="185"/>
      <c r="G15" s="185"/>
      <c r="H15" s="86" t="str">
        <f t="shared" si="1"/>
        <v/>
      </c>
      <c r="I15" s="186"/>
      <c r="J15" s="86"/>
      <c r="K15" s="91"/>
      <c r="L15" s="91"/>
      <c r="M15" s="91"/>
      <c r="N15" s="91"/>
      <c r="O15" s="91"/>
      <c r="Q15" s="104" t="s">
        <v>90</v>
      </c>
      <c r="R15" s="105"/>
      <c r="S15" s="106"/>
      <c r="T15" s="106"/>
      <c r="U15" s="106"/>
      <c r="V15" s="106"/>
      <c r="W15" s="339"/>
    </row>
    <row r="16" spans="1:30" ht="15" customHeight="1" x14ac:dyDescent="0.2">
      <c r="A16" s="178"/>
      <c r="B16" s="179"/>
      <c r="C16" s="180"/>
      <c r="D16" s="183"/>
      <c r="E16" s="184" t="str">
        <f t="shared" si="0"/>
        <v/>
      </c>
      <c r="F16" s="185"/>
      <c r="G16" s="185"/>
      <c r="H16" s="86" t="str">
        <f t="shared" si="1"/>
        <v/>
      </c>
      <c r="I16" s="186"/>
      <c r="J16" s="86"/>
      <c r="K16" s="91"/>
      <c r="L16" s="91"/>
      <c r="M16" s="91"/>
      <c r="N16" s="91"/>
      <c r="O16" s="91"/>
      <c r="Q16" s="104" t="s">
        <v>91</v>
      </c>
      <c r="R16" s="105"/>
      <c r="S16" s="106"/>
      <c r="T16" s="106"/>
      <c r="U16" s="106"/>
      <c r="V16" s="106"/>
      <c r="W16" s="339"/>
    </row>
    <row r="17" spans="1:23" ht="15" customHeight="1" x14ac:dyDescent="0.2">
      <c r="A17" s="178"/>
      <c r="B17" s="179"/>
      <c r="C17" s="180"/>
      <c r="D17" s="183"/>
      <c r="E17" s="184" t="str">
        <f t="shared" si="0"/>
        <v/>
      </c>
      <c r="F17" s="185"/>
      <c r="G17" s="185"/>
      <c r="H17" s="86" t="str">
        <f t="shared" si="1"/>
        <v/>
      </c>
      <c r="I17" s="186"/>
      <c r="J17" s="86"/>
      <c r="K17" s="91"/>
      <c r="L17" s="91"/>
      <c r="M17" s="91"/>
      <c r="N17" s="91"/>
      <c r="O17" s="91"/>
      <c r="Q17" s="104" t="s">
        <v>92</v>
      </c>
      <c r="R17" s="105"/>
      <c r="S17" s="106"/>
      <c r="T17" s="106"/>
      <c r="U17" s="106"/>
      <c r="V17" s="106"/>
      <c r="W17" s="339"/>
    </row>
    <row r="18" spans="1:23" ht="15" customHeight="1" x14ac:dyDescent="0.2">
      <c r="A18" s="178"/>
      <c r="B18" s="179"/>
      <c r="C18" s="180"/>
      <c r="D18" s="183"/>
      <c r="E18" s="184" t="str">
        <f t="shared" si="0"/>
        <v/>
      </c>
      <c r="F18" s="185"/>
      <c r="G18" s="185"/>
      <c r="H18" s="86" t="str">
        <f t="shared" si="1"/>
        <v/>
      </c>
      <c r="I18" s="186"/>
      <c r="J18" s="86"/>
      <c r="K18" s="91"/>
      <c r="L18" s="91"/>
      <c r="M18" s="91"/>
      <c r="N18" s="91"/>
      <c r="O18" s="91"/>
      <c r="Q18" s="104" t="s">
        <v>93</v>
      </c>
      <c r="R18" s="105"/>
      <c r="S18" s="106"/>
      <c r="T18" s="106"/>
      <c r="U18" s="106"/>
      <c r="V18" s="106"/>
      <c r="W18" s="339"/>
    </row>
    <row r="19" spans="1:23" ht="15" customHeight="1" x14ac:dyDescent="0.2">
      <c r="A19" s="178"/>
      <c r="B19" s="179"/>
      <c r="C19" s="180"/>
      <c r="D19" s="183"/>
      <c r="E19" s="184" t="str">
        <f t="shared" si="0"/>
        <v/>
      </c>
      <c r="F19" s="185"/>
      <c r="G19" s="185"/>
      <c r="H19" s="86" t="str">
        <f t="shared" si="1"/>
        <v/>
      </c>
      <c r="I19" s="186"/>
      <c r="J19" s="86"/>
      <c r="K19" s="91"/>
      <c r="L19" s="91"/>
      <c r="M19" s="91"/>
      <c r="N19" s="91"/>
      <c r="O19" s="91"/>
      <c r="Q19" s="104" t="s">
        <v>94</v>
      </c>
      <c r="R19" s="105"/>
      <c r="S19" s="106"/>
      <c r="T19" s="106"/>
      <c r="U19" s="106"/>
      <c r="V19" s="106"/>
      <c r="W19" s="339"/>
    </row>
    <row r="20" spans="1:23" ht="15" customHeight="1" x14ac:dyDescent="0.2">
      <c r="A20" s="178"/>
      <c r="B20" s="179"/>
      <c r="C20" s="180"/>
      <c r="D20" s="183"/>
      <c r="E20" s="184" t="str">
        <f>UPPER(IF(LEN(B20)&gt;1,IF(OR(MID(TRIM(B20),2,1)=" ",MID(TRIM(B20),2,1)="-"),MID(TRIM(B20),1,1),MID(TRIM(B20),2,1)),IF(LEN(B20)=1,MID(TRIM(B20),1,1),""))&amp;IF(LEN(B20)&gt;1,IF(OR(MID(TRIM(B20),2,1)=" ",MID(TRIM(B20),2,1)="-"),MID(TRIM(B20),1,1),MID(TRIM(B20),MIN(IF(ISNUMBER(FIND(" ",TRIM(B20))-2),FIND(" ",TRIM(B20))-2,LEN(TRIM(B20))-1),IF(ISNUMBER(FIND("-",TRIM(B20))-2),FIND("-",TRIM(B20))-2,LEN(TRIM(B20))-1)),1)),IF(LEN(B20)=1,MID(TRIM(B20),1,1),""))&amp;IF(OR(MID(TRIM(A20),2,1)=" ",MID(TRIM(A20),2,1)="-"),MID(TRIM(A20),1,1),IF(LEN(TRIM(A20))=1,TRIM(A20),MID(TRIM(A20),2,1)))&amp;IF(OR(MID(TRIM(A20),3,1)=" ",MID(TRIM(A20),3,1)="-",MID(TRIM(A20),3,1)=","),"",IF(OR(MID(TRIM(A20),2,1)=" ",MID(TRIM(A20),2,1)="-"),"",MID(TRIM(A20),3,1))))&amp;IF(DAY(D20)=0,"",IF(DAY(D20)&lt;10,"0"&amp;DAY(D20),DAY(D20)))</f>
        <v/>
      </c>
      <c r="F20" s="185"/>
      <c r="G20" s="185"/>
      <c r="H20" s="86" t="str">
        <f t="shared" si="1"/>
        <v/>
      </c>
      <c r="I20" s="186"/>
      <c r="J20" s="86"/>
      <c r="K20" s="91"/>
      <c r="L20" s="91"/>
      <c r="M20" s="91"/>
      <c r="N20" s="91"/>
      <c r="O20" s="91"/>
      <c r="Q20" s="336" t="s">
        <v>112</v>
      </c>
      <c r="R20" s="337" t="s">
        <v>54</v>
      </c>
      <c r="S20" s="338" t="s">
        <v>52</v>
      </c>
      <c r="T20" s="338" t="s">
        <v>188</v>
      </c>
      <c r="U20" s="338" t="s">
        <v>189</v>
      </c>
      <c r="V20" s="338" t="s">
        <v>77</v>
      </c>
      <c r="W20" s="338" t="s">
        <v>53</v>
      </c>
    </row>
    <row r="21" spans="1:23" ht="15" customHeight="1" x14ac:dyDescent="0.2">
      <c r="A21" s="178"/>
      <c r="B21" s="179"/>
      <c r="C21" s="180"/>
      <c r="D21" s="183"/>
      <c r="E21" s="184" t="str">
        <f t="shared" ref="E21:E37" si="2">UPPER(IF(LEN(B21)&gt;1,IF(OR(MID(TRIM(B21),2,1)=" ",MID(TRIM(B21),2,1)="-"),MID(TRIM(B21),1,1),MID(TRIM(B21),2,1)),IF(LEN(B21)=1,MID(TRIM(B21),1,1),""))&amp;IF(LEN(B21)&gt;1,IF(OR(MID(TRIM(B21),2,1)=" ",MID(TRIM(B21),2,1)="-"),MID(TRIM(B21),1,1),MID(TRIM(B21),MIN(IF(ISNUMBER(FIND(" ",TRIM(B21))-2),FIND(" ",TRIM(B21))-2,LEN(TRIM(B21))-1),IF(ISNUMBER(FIND("-",TRIM(B21))-2),FIND("-",TRIM(B21))-2,LEN(TRIM(B21))-1)),1)),IF(LEN(B21)=1,MID(TRIM(B21),1,1),""))&amp;IF(OR(MID(TRIM(A21),2,1)=" ",MID(TRIM(A21),2,1)="-"),MID(TRIM(A21),1,1),IF(LEN(TRIM(A21))=1,TRIM(A21),MID(TRIM(A21),2,1)))&amp;IF(OR(MID(TRIM(A21),3,1)=" ",MID(TRIM(A21),3,1)="-",MID(TRIM(A21),3,1)=","),"",IF(OR(MID(TRIM(A21),2,1)=" ",MID(TRIM(A21),2,1)="-"),"",MID(TRIM(A21),3,1))))&amp;IF(DAY(D21)=0,"",IF(DAY(D21)&lt;10,"0"&amp;DAY(D21),DAY(D21)))</f>
        <v/>
      </c>
      <c r="F21" s="185"/>
      <c r="G21" s="185"/>
      <c r="H21" s="86" t="str">
        <f t="shared" si="1"/>
        <v/>
      </c>
      <c r="I21" s="186"/>
      <c r="J21" s="86"/>
      <c r="K21" s="91"/>
      <c r="L21" s="91"/>
      <c r="M21" s="91"/>
      <c r="N21" s="91"/>
      <c r="O21" s="91"/>
      <c r="Q21" s="336" t="s">
        <v>95</v>
      </c>
      <c r="R21" s="337" t="s">
        <v>54</v>
      </c>
      <c r="S21" s="338" t="s">
        <v>52</v>
      </c>
      <c r="T21" s="338" t="s">
        <v>188</v>
      </c>
      <c r="U21" s="338" t="s">
        <v>189</v>
      </c>
      <c r="V21" s="338" t="s">
        <v>77</v>
      </c>
      <c r="W21" s="338" t="s">
        <v>53</v>
      </c>
    </row>
    <row r="22" spans="1:23" ht="15" customHeight="1" x14ac:dyDescent="0.2">
      <c r="A22" s="178"/>
      <c r="B22" s="179"/>
      <c r="C22" s="180"/>
      <c r="D22" s="183"/>
      <c r="E22" s="184" t="str">
        <f t="shared" si="2"/>
        <v/>
      </c>
      <c r="F22" s="185"/>
      <c r="G22" s="185"/>
      <c r="H22" s="86" t="str">
        <f t="shared" si="1"/>
        <v/>
      </c>
      <c r="I22" s="186"/>
      <c r="J22" s="86"/>
      <c r="K22" s="91"/>
      <c r="L22" s="91"/>
      <c r="M22" s="91"/>
      <c r="N22" s="91"/>
      <c r="O22" s="91"/>
      <c r="Q22" s="104" t="s">
        <v>96</v>
      </c>
      <c r="R22" s="105"/>
      <c r="S22" s="106"/>
      <c r="T22" s="106"/>
      <c r="U22" s="106"/>
      <c r="V22" s="106"/>
      <c r="W22" s="339"/>
    </row>
    <row r="23" spans="1:23" ht="15" customHeight="1" x14ac:dyDescent="0.2">
      <c r="A23" s="178"/>
      <c r="B23" s="179"/>
      <c r="C23" s="180"/>
      <c r="D23" s="183"/>
      <c r="E23" s="184" t="str">
        <f t="shared" si="2"/>
        <v/>
      </c>
      <c r="F23" s="185"/>
      <c r="G23" s="185"/>
      <c r="H23" s="86" t="str">
        <f t="shared" si="1"/>
        <v/>
      </c>
      <c r="I23" s="186"/>
      <c r="J23" s="86"/>
      <c r="K23" s="91"/>
      <c r="L23" s="91"/>
      <c r="M23" s="91"/>
      <c r="N23" s="91"/>
      <c r="O23" s="91"/>
      <c r="Q23" s="104" t="s">
        <v>97</v>
      </c>
      <c r="R23" s="105"/>
      <c r="S23" s="107"/>
      <c r="T23" s="107"/>
      <c r="U23" s="107"/>
      <c r="V23" s="106"/>
      <c r="W23" s="339"/>
    </row>
    <row r="24" spans="1:23" ht="15" customHeight="1" x14ac:dyDescent="0.2">
      <c r="A24" s="178"/>
      <c r="B24" s="179"/>
      <c r="C24" s="180"/>
      <c r="D24" s="183"/>
      <c r="E24" s="184" t="str">
        <f t="shared" si="2"/>
        <v/>
      </c>
      <c r="F24" s="185"/>
      <c r="G24" s="185"/>
      <c r="H24" s="86" t="str">
        <f t="shared" si="1"/>
        <v/>
      </c>
      <c r="I24" s="186"/>
      <c r="J24" s="86"/>
      <c r="K24" s="91"/>
      <c r="L24" s="91"/>
      <c r="M24" s="91"/>
      <c r="N24" s="91"/>
      <c r="O24" s="91"/>
      <c r="Q24" s="104" t="s">
        <v>24</v>
      </c>
      <c r="R24" s="105"/>
      <c r="S24" s="106"/>
      <c r="T24" s="106"/>
      <c r="U24" s="106"/>
      <c r="V24" s="106"/>
      <c r="W24" s="339"/>
    </row>
    <row r="25" spans="1:23" ht="15" customHeight="1" x14ac:dyDescent="0.2">
      <c r="A25" s="178"/>
      <c r="B25" s="179"/>
      <c r="C25" s="180"/>
      <c r="D25" s="183"/>
      <c r="E25" s="184" t="str">
        <f t="shared" si="2"/>
        <v/>
      </c>
      <c r="F25" s="185"/>
      <c r="G25" s="185"/>
      <c r="H25" s="86" t="str">
        <f t="shared" si="1"/>
        <v/>
      </c>
      <c r="I25" s="186"/>
      <c r="J25" s="86"/>
      <c r="K25" s="91"/>
      <c r="L25" s="91"/>
      <c r="M25" s="91"/>
      <c r="N25" s="91"/>
      <c r="O25" s="91"/>
      <c r="Q25" s="104" t="s">
        <v>98</v>
      </c>
      <c r="R25" s="105"/>
      <c r="S25" s="106"/>
      <c r="T25" s="106"/>
      <c r="U25" s="106"/>
      <c r="V25" s="106"/>
      <c r="W25" s="339"/>
    </row>
    <row r="26" spans="1:23" ht="15" customHeight="1" x14ac:dyDescent="0.2">
      <c r="A26" s="178"/>
      <c r="B26" s="179"/>
      <c r="C26" s="180"/>
      <c r="D26" s="183"/>
      <c r="E26" s="184" t="str">
        <f t="shared" si="2"/>
        <v/>
      </c>
      <c r="F26" s="185"/>
      <c r="G26" s="185"/>
      <c r="H26" s="86" t="str">
        <f t="shared" si="1"/>
        <v/>
      </c>
      <c r="I26" s="186"/>
      <c r="J26" s="86"/>
      <c r="K26" s="91"/>
      <c r="L26" s="91"/>
      <c r="M26" s="91"/>
      <c r="N26" s="91"/>
      <c r="O26" s="91"/>
      <c r="Q26" s="104" t="s">
        <v>99</v>
      </c>
      <c r="R26" s="105"/>
      <c r="S26" s="106"/>
      <c r="T26" s="106"/>
      <c r="U26" s="106"/>
      <c r="V26" s="106"/>
      <c r="W26" s="339"/>
    </row>
    <row r="27" spans="1:23" ht="15" customHeight="1" x14ac:dyDescent="0.2">
      <c r="A27" s="181"/>
      <c r="B27" s="180"/>
      <c r="C27" s="180"/>
      <c r="D27" s="183"/>
      <c r="E27" s="184" t="str">
        <f t="shared" si="2"/>
        <v/>
      </c>
      <c r="F27" s="185"/>
      <c r="G27" s="185"/>
      <c r="H27" s="86" t="str">
        <f t="shared" si="1"/>
        <v/>
      </c>
      <c r="I27" s="186"/>
      <c r="J27" s="86"/>
      <c r="K27" s="91"/>
      <c r="L27" s="91"/>
      <c r="M27" s="91"/>
      <c r="N27" s="91"/>
      <c r="O27" s="91"/>
      <c r="Q27" s="104" t="s">
        <v>100</v>
      </c>
      <c r="R27" s="105"/>
      <c r="S27" s="106"/>
      <c r="T27" s="106"/>
      <c r="U27" s="106"/>
      <c r="V27" s="106"/>
      <c r="W27" s="339"/>
    </row>
    <row r="28" spans="1:23" ht="15" customHeight="1" x14ac:dyDescent="0.2">
      <c r="A28" s="181"/>
      <c r="B28" s="180"/>
      <c r="C28" s="180"/>
      <c r="D28" s="183"/>
      <c r="E28" s="184" t="str">
        <f t="shared" si="2"/>
        <v/>
      </c>
      <c r="F28" s="185"/>
      <c r="G28" s="185"/>
      <c r="H28" s="86" t="str">
        <f t="shared" si="1"/>
        <v/>
      </c>
      <c r="I28" s="186"/>
      <c r="J28" s="86"/>
      <c r="K28" s="91"/>
      <c r="L28" s="91"/>
      <c r="M28" s="91"/>
      <c r="N28" s="91"/>
      <c r="O28" s="91"/>
      <c r="Q28" s="104" t="s">
        <v>101</v>
      </c>
      <c r="R28" s="105"/>
      <c r="S28" s="106"/>
      <c r="T28" s="106"/>
      <c r="U28" s="106"/>
      <c r="V28" s="106"/>
      <c r="W28" s="339"/>
    </row>
    <row r="29" spans="1:23" ht="15" customHeight="1" x14ac:dyDescent="0.2">
      <c r="A29" s="181"/>
      <c r="B29" s="180"/>
      <c r="C29" s="180"/>
      <c r="D29" s="183"/>
      <c r="E29" s="184" t="str">
        <f t="shared" si="2"/>
        <v/>
      </c>
      <c r="F29" s="185"/>
      <c r="G29" s="185"/>
      <c r="H29" s="86" t="str">
        <f t="shared" si="1"/>
        <v/>
      </c>
      <c r="I29" s="186"/>
      <c r="J29" s="86"/>
      <c r="K29" s="91"/>
      <c r="L29" s="91"/>
      <c r="M29" s="91"/>
      <c r="N29" s="91"/>
      <c r="O29" s="91"/>
      <c r="Q29" s="104" t="s">
        <v>102</v>
      </c>
      <c r="R29" s="105"/>
      <c r="S29" s="106"/>
      <c r="T29" s="106"/>
      <c r="U29" s="106"/>
      <c r="V29" s="106"/>
      <c r="W29" s="339"/>
    </row>
    <row r="30" spans="1:23" ht="15" customHeight="1" x14ac:dyDescent="0.2">
      <c r="A30" s="181"/>
      <c r="B30" s="180"/>
      <c r="C30" s="180"/>
      <c r="D30" s="183"/>
      <c r="E30" s="184" t="str">
        <f t="shared" si="2"/>
        <v/>
      </c>
      <c r="F30" s="185"/>
      <c r="G30" s="185"/>
      <c r="H30" s="86" t="str">
        <f t="shared" si="1"/>
        <v/>
      </c>
      <c r="I30" s="186"/>
      <c r="J30" s="86"/>
      <c r="K30" s="91"/>
      <c r="L30" s="91"/>
      <c r="M30" s="91"/>
      <c r="N30" s="91"/>
      <c r="O30" s="91"/>
      <c r="Q30" s="210" t="s">
        <v>163</v>
      </c>
      <c r="R30" s="105"/>
      <c r="S30" s="106"/>
      <c r="T30" s="106"/>
      <c r="U30" s="106"/>
      <c r="V30" s="106"/>
      <c r="W30" s="339"/>
    </row>
    <row r="31" spans="1:23" ht="15" customHeight="1" x14ac:dyDescent="0.2">
      <c r="A31" s="181"/>
      <c r="B31" s="180"/>
      <c r="C31" s="180"/>
      <c r="D31" s="183"/>
      <c r="E31" s="184" t="str">
        <f t="shared" si="2"/>
        <v/>
      </c>
      <c r="F31" s="185"/>
      <c r="G31" s="185"/>
      <c r="H31" s="86" t="str">
        <f t="shared" si="1"/>
        <v/>
      </c>
      <c r="I31" s="186"/>
      <c r="J31" s="86"/>
      <c r="K31" s="91"/>
      <c r="L31" s="91"/>
      <c r="M31" s="91"/>
      <c r="N31" s="91"/>
      <c r="O31" s="91"/>
      <c r="Q31" s="210" t="s">
        <v>164</v>
      </c>
      <c r="R31" s="105"/>
      <c r="S31" s="106"/>
      <c r="T31" s="106"/>
      <c r="U31" s="106"/>
      <c r="V31" s="106"/>
      <c r="W31" s="339"/>
    </row>
    <row r="32" spans="1:23" ht="15" customHeight="1" x14ac:dyDescent="0.2">
      <c r="A32" s="181"/>
      <c r="B32" s="180"/>
      <c r="C32" s="180"/>
      <c r="D32" s="183"/>
      <c r="E32" s="184" t="str">
        <f t="shared" si="2"/>
        <v/>
      </c>
      <c r="F32" s="185"/>
      <c r="G32" s="185"/>
      <c r="H32" s="86" t="str">
        <f t="shared" si="1"/>
        <v/>
      </c>
      <c r="I32" s="186"/>
      <c r="J32" s="86"/>
      <c r="K32" s="91"/>
      <c r="L32" s="91"/>
      <c r="M32" s="91"/>
      <c r="N32" s="91"/>
      <c r="O32" s="91"/>
      <c r="Q32" s="104" t="s">
        <v>103</v>
      </c>
      <c r="R32" s="105"/>
      <c r="S32" s="106"/>
      <c r="T32" s="106"/>
      <c r="U32" s="106"/>
      <c r="V32" s="106"/>
      <c r="W32" s="339"/>
    </row>
    <row r="33" spans="1:23" ht="15" customHeight="1" x14ac:dyDescent="0.2">
      <c r="A33" s="181"/>
      <c r="B33" s="180"/>
      <c r="C33" s="180"/>
      <c r="D33" s="183"/>
      <c r="E33" s="184" t="str">
        <f t="shared" si="2"/>
        <v/>
      </c>
      <c r="F33" s="185"/>
      <c r="G33" s="185"/>
      <c r="H33" s="86" t="str">
        <f t="shared" si="1"/>
        <v/>
      </c>
      <c r="I33" s="186"/>
      <c r="J33" s="86"/>
      <c r="K33" s="91"/>
      <c r="L33" s="91"/>
      <c r="M33" s="91"/>
      <c r="N33" s="91"/>
      <c r="O33" s="91"/>
      <c r="Q33" s="104" t="s">
        <v>104</v>
      </c>
      <c r="R33" s="105"/>
      <c r="S33" s="106"/>
      <c r="T33" s="106"/>
      <c r="U33" s="106"/>
      <c r="V33" s="106"/>
      <c r="W33" s="339"/>
    </row>
    <row r="34" spans="1:23" ht="15" customHeight="1" x14ac:dyDescent="0.2">
      <c r="A34" s="181"/>
      <c r="B34" s="180"/>
      <c r="C34" s="180"/>
      <c r="D34" s="183"/>
      <c r="E34" s="184" t="str">
        <f t="shared" si="2"/>
        <v/>
      </c>
      <c r="F34" s="185"/>
      <c r="G34" s="185"/>
      <c r="H34" s="86" t="str">
        <f t="shared" si="1"/>
        <v/>
      </c>
      <c r="I34" s="186"/>
      <c r="J34" s="86"/>
      <c r="K34" s="91"/>
      <c r="L34" s="91"/>
      <c r="M34" s="91"/>
      <c r="N34" s="91"/>
      <c r="O34" s="91"/>
      <c r="Q34" s="88" t="s">
        <v>105</v>
      </c>
      <c r="R34" s="89" t="s">
        <v>54</v>
      </c>
      <c r="S34" s="87" t="s">
        <v>73</v>
      </c>
      <c r="T34" s="87" t="s">
        <v>74</v>
      </c>
      <c r="U34" s="87" t="s">
        <v>186</v>
      </c>
      <c r="V34" s="90" t="s">
        <v>187</v>
      </c>
      <c r="W34" s="339"/>
    </row>
    <row r="35" spans="1:23" ht="15" customHeight="1" x14ac:dyDescent="0.2">
      <c r="A35" s="181"/>
      <c r="B35" s="180"/>
      <c r="C35" s="180"/>
      <c r="D35" s="183"/>
      <c r="E35" s="184" t="str">
        <f t="shared" si="2"/>
        <v/>
      </c>
      <c r="F35" s="185"/>
      <c r="G35" s="185"/>
      <c r="H35" s="86" t="str">
        <f t="shared" si="1"/>
        <v/>
      </c>
      <c r="I35" s="186"/>
      <c r="J35" s="86"/>
      <c r="K35" s="91"/>
      <c r="L35" s="91"/>
      <c r="M35" s="91"/>
      <c r="N35" s="91"/>
      <c r="O35" s="91"/>
      <c r="Q35" s="104" t="s">
        <v>106</v>
      </c>
      <c r="R35" s="105"/>
      <c r="S35" s="106"/>
      <c r="T35" s="106"/>
      <c r="U35" s="106"/>
      <c r="V35" s="106"/>
      <c r="W35" s="339"/>
    </row>
    <row r="36" spans="1:23" ht="15" customHeight="1" x14ac:dyDescent="0.2">
      <c r="A36" s="182"/>
      <c r="B36" s="180"/>
      <c r="C36" s="180"/>
      <c r="D36" s="183"/>
      <c r="E36" s="184" t="str">
        <f t="shared" si="2"/>
        <v/>
      </c>
      <c r="F36" s="185"/>
      <c r="G36" s="185"/>
      <c r="H36" s="86" t="str">
        <f t="shared" si="1"/>
        <v/>
      </c>
      <c r="I36" s="186"/>
      <c r="J36" s="86"/>
      <c r="K36" s="91"/>
      <c r="L36" s="91"/>
      <c r="M36" s="91"/>
      <c r="N36" s="91"/>
      <c r="O36" s="91"/>
      <c r="Q36" s="104" t="s">
        <v>107</v>
      </c>
      <c r="R36" s="105"/>
      <c r="S36" s="106"/>
      <c r="T36" s="106"/>
      <c r="U36" s="106"/>
      <c r="V36" s="106"/>
      <c r="W36" s="339"/>
    </row>
    <row r="37" spans="1:23" ht="15" customHeight="1" x14ac:dyDescent="0.2">
      <c r="A37" s="182"/>
      <c r="B37" s="180"/>
      <c r="C37" s="180"/>
      <c r="D37" s="183"/>
      <c r="E37" s="184" t="str">
        <f t="shared" si="2"/>
        <v/>
      </c>
      <c r="F37" s="185"/>
      <c r="G37" s="185"/>
      <c r="H37" s="86" t="str">
        <f t="shared" si="1"/>
        <v/>
      </c>
      <c r="I37" s="186"/>
      <c r="J37" s="86"/>
      <c r="K37" s="91"/>
      <c r="L37" s="91"/>
      <c r="M37" s="91"/>
      <c r="N37" s="91"/>
      <c r="O37" s="91"/>
      <c r="Q37" s="104" t="s">
        <v>108</v>
      </c>
      <c r="R37" s="105"/>
      <c r="S37" s="106"/>
      <c r="T37" s="106"/>
      <c r="U37" s="106"/>
      <c r="V37" s="106"/>
      <c r="W37" s="339"/>
    </row>
    <row r="38" spans="1:23" ht="24.6" customHeight="1" x14ac:dyDescent="0.2">
      <c r="A38" s="131">
        <f>COUNTA(A8:A37)</f>
        <v>0</v>
      </c>
      <c r="B38" s="242" t="s">
        <v>124</v>
      </c>
      <c r="C38" s="242"/>
      <c r="D38" s="130"/>
      <c r="E38" s="130" t="s">
        <v>122</v>
      </c>
      <c r="F38" s="131" t="str">
        <f>IF(COUNT(F8:F37)=0,"",ROUND(AVERAGE(F8:F37),2))</f>
        <v/>
      </c>
      <c r="G38" s="131" t="str">
        <f>IF(COUNT(G8:G37)=0,"",ROUND(AVERAGE(G8:G37),2))</f>
        <v/>
      </c>
      <c r="H38" s="131" t="str">
        <f>IF(COUNT(H8:H37)=0,"",ROUND(AVERAGE(H8:H37),2))</f>
        <v/>
      </c>
      <c r="I38" s="131" t="str">
        <f>IF(COUNT(I8:I37)=0,"",ROUND(AVERAGE(I8:I37),2))</f>
        <v/>
      </c>
      <c r="K38" s="99"/>
      <c r="L38" s="99"/>
      <c r="M38" s="99"/>
      <c r="N38" s="99"/>
      <c r="Q38" s="104" t="s">
        <v>109</v>
      </c>
      <c r="R38" s="105"/>
      <c r="S38" s="106"/>
      <c r="T38" s="106"/>
      <c r="U38" s="106"/>
      <c r="V38" s="106"/>
      <c r="W38" s="339"/>
    </row>
    <row r="39" spans="1:23" ht="22.5" x14ac:dyDescent="0.2">
      <c r="A39" s="131">
        <f>COUNTA(J8:J37)</f>
        <v>0</v>
      </c>
      <c r="B39" s="243" t="s">
        <v>123</v>
      </c>
      <c r="C39" s="243"/>
      <c r="D39" s="130"/>
      <c r="E39" s="129" t="s">
        <v>41</v>
      </c>
      <c r="F39" s="131">
        <f>FREQUENCY(F8:F37,4)</f>
        <v>0</v>
      </c>
      <c r="G39" s="131">
        <f>FREQUENCY(G8:G37,4)</f>
        <v>0</v>
      </c>
      <c r="H39" s="131">
        <f>FREQUENCY(H8:H37,4)</f>
        <v>0</v>
      </c>
      <c r="I39" s="131">
        <f>FREQUENCY(I8:I37,4)</f>
        <v>0</v>
      </c>
      <c r="K39" s="101"/>
      <c r="L39" s="99"/>
      <c r="M39" s="99"/>
      <c r="N39" s="99"/>
      <c r="Q39" s="104" t="s">
        <v>110</v>
      </c>
      <c r="R39" s="105"/>
      <c r="S39" s="106"/>
      <c r="T39" s="106"/>
      <c r="U39" s="106"/>
      <c r="V39" s="106"/>
      <c r="W39" s="339"/>
    </row>
    <row r="40" spans="1:23" ht="22.5" x14ac:dyDescent="0.2">
      <c r="A40" s="134"/>
      <c r="B40" s="135"/>
      <c r="C40" s="135"/>
      <c r="D40" s="136"/>
      <c r="E40" s="129" t="s">
        <v>121</v>
      </c>
      <c r="F40" s="132" t="str">
        <f>IF(COUNTA(B8:B37)&lt;&gt;0,F39/A38,"0")</f>
        <v>0</v>
      </c>
      <c r="G40" s="132" t="str">
        <f>IF(COUNTA(B8:B37)&lt;&gt;0,G39/A38,"0")</f>
        <v>0</v>
      </c>
      <c r="H40" s="192" t="str">
        <f>IF(COUNTA(B8:B37)&lt;&gt;0,H39/A38,"0")</f>
        <v>0</v>
      </c>
      <c r="I40" s="192" t="str">
        <f>IF(COUNTA(B8:B37)&lt;&gt;0,I39/A38,"0")</f>
        <v>0</v>
      </c>
      <c r="K40" s="205"/>
      <c r="L40" s="116"/>
      <c r="M40" s="116"/>
      <c r="N40" s="116"/>
      <c r="Q40" s="104" t="s">
        <v>28</v>
      </c>
      <c r="R40" s="105"/>
      <c r="S40" s="106"/>
      <c r="T40" s="106"/>
      <c r="U40" s="106"/>
      <c r="V40" s="106"/>
      <c r="W40" s="339"/>
    </row>
    <row r="41" spans="1:23" ht="19.5" customHeight="1" x14ac:dyDescent="0.2">
      <c r="A41" s="206"/>
      <c r="B41" s="122" t="s">
        <v>31</v>
      </c>
      <c r="C41" s="118"/>
      <c r="D41" s="118"/>
      <c r="E41" s="121"/>
      <c r="F41" s="118"/>
      <c r="G41" s="118"/>
      <c r="H41" s="119"/>
      <c r="I41" s="101"/>
      <c r="J41" s="119"/>
      <c r="K41" s="101"/>
      <c r="L41" s="99"/>
      <c r="M41" s="99"/>
      <c r="N41" s="99"/>
      <c r="Q41" s="108" t="s">
        <v>111</v>
      </c>
      <c r="R41" s="105"/>
      <c r="S41" s="106"/>
      <c r="T41" s="106"/>
      <c r="U41" s="106"/>
      <c r="V41" s="106"/>
      <c r="W41" s="339"/>
    </row>
    <row r="42" spans="1:23" ht="33.950000000000003" customHeight="1" x14ac:dyDescent="0.2">
      <c r="A42" s="207"/>
      <c r="B42" s="239"/>
      <c r="C42" s="240"/>
      <c r="D42" s="249"/>
      <c r="E42" s="249"/>
      <c r="F42" s="249"/>
      <c r="G42" s="250"/>
      <c r="H42" s="120"/>
      <c r="I42" s="101"/>
      <c r="J42" s="120"/>
      <c r="K42" s="101"/>
      <c r="L42" s="99"/>
      <c r="M42" s="99"/>
      <c r="N42" s="99"/>
      <c r="Q42" s="88" t="s">
        <v>83</v>
      </c>
      <c r="R42" s="89" t="s">
        <v>55</v>
      </c>
      <c r="S42" s="87" t="s">
        <v>180</v>
      </c>
      <c r="T42" s="87" t="s">
        <v>181</v>
      </c>
      <c r="U42" s="87" t="s">
        <v>161</v>
      </c>
      <c r="V42" s="87" t="s">
        <v>165</v>
      </c>
      <c r="W42" s="339"/>
    </row>
    <row r="43" spans="1:23" ht="12.6" customHeight="1" x14ac:dyDescent="0.2">
      <c r="A43" s="208"/>
      <c r="B43" s="232" t="s">
        <v>72</v>
      </c>
      <c r="C43" s="232"/>
      <c r="D43" s="248" t="s">
        <v>125</v>
      </c>
      <c r="E43" s="248"/>
      <c r="F43" s="248" t="s">
        <v>71</v>
      </c>
      <c r="G43" s="248"/>
      <c r="H43" s="117"/>
      <c r="I43" s="99"/>
      <c r="J43" s="117"/>
      <c r="K43" s="99"/>
      <c r="L43" s="99"/>
      <c r="M43" s="99"/>
      <c r="N43" s="99"/>
      <c r="Q43" s="88" t="s">
        <v>84</v>
      </c>
      <c r="R43" s="89" t="s">
        <v>55</v>
      </c>
      <c r="S43" s="87" t="s">
        <v>73</v>
      </c>
      <c r="T43" s="87" t="s">
        <v>74</v>
      </c>
      <c r="U43" s="87" t="s">
        <v>183</v>
      </c>
      <c r="V43" s="87" t="s">
        <v>166</v>
      </c>
      <c r="W43" s="339"/>
    </row>
    <row r="44" spans="1:23" ht="36" x14ac:dyDescent="0.2">
      <c r="A44" s="209"/>
      <c r="B44" s="209"/>
      <c r="C44" s="209"/>
      <c r="D44" s="209"/>
      <c r="E44" s="209"/>
      <c r="F44" s="209"/>
      <c r="G44" s="209"/>
      <c r="H44" s="209"/>
      <c r="I44" s="209"/>
      <c r="J44" s="209"/>
      <c r="K44" s="209"/>
      <c r="L44" s="209"/>
      <c r="Q44" s="88" t="s">
        <v>85</v>
      </c>
      <c r="R44" s="89" t="s">
        <v>55</v>
      </c>
      <c r="S44" s="87" t="s">
        <v>73</v>
      </c>
      <c r="T44" s="87" t="s">
        <v>74</v>
      </c>
      <c r="U44" s="87" t="s">
        <v>183</v>
      </c>
      <c r="V44" s="87" t="s">
        <v>162</v>
      </c>
      <c r="W44" s="339"/>
    </row>
    <row r="45" spans="1:23" ht="12.75" customHeight="1" x14ac:dyDescent="0.2">
      <c r="Q45" s="88" t="s">
        <v>105</v>
      </c>
      <c r="R45" s="89" t="s">
        <v>55</v>
      </c>
      <c r="S45" s="87" t="s">
        <v>73</v>
      </c>
      <c r="T45" s="87" t="s">
        <v>74</v>
      </c>
      <c r="U45" s="87" t="s">
        <v>186</v>
      </c>
      <c r="V45" s="90" t="s">
        <v>187</v>
      </c>
      <c r="W45" s="339"/>
    </row>
    <row r="46" spans="1:23" ht="12.75" customHeight="1" x14ac:dyDescent="0.2">
      <c r="Q46" s="88" t="s">
        <v>87</v>
      </c>
      <c r="R46" s="89" t="s">
        <v>55</v>
      </c>
      <c r="S46" s="87" t="s">
        <v>73</v>
      </c>
      <c r="T46" s="87" t="s">
        <v>74</v>
      </c>
      <c r="U46" s="87" t="s">
        <v>184</v>
      </c>
      <c r="V46" s="87" t="s">
        <v>185</v>
      </c>
      <c r="W46" s="339"/>
    </row>
    <row r="47" spans="1:23" ht="12.75" customHeight="1" x14ac:dyDescent="0.2">
      <c r="Q47" s="336" t="s">
        <v>112</v>
      </c>
      <c r="R47" s="337" t="s">
        <v>55</v>
      </c>
      <c r="S47" s="338" t="s">
        <v>52</v>
      </c>
      <c r="T47" s="338" t="s">
        <v>188</v>
      </c>
      <c r="U47" s="338" t="s">
        <v>189</v>
      </c>
      <c r="V47" s="338" t="s">
        <v>77</v>
      </c>
      <c r="W47" s="338" t="s">
        <v>53</v>
      </c>
    </row>
    <row r="48" spans="1:23" ht="12.75" customHeight="1" x14ac:dyDescent="0.2">
      <c r="Q48" s="336" t="s">
        <v>95</v>
      </c>
      <c r="R48" s="337" t="s">
        <v>55</v>
      </c>
      <c r="S48" s="338" t="s">
        <v>52</v>
      </c>
      <c r="T48" s="338" t="s">
        <v>188</v>
      </c>
      <c r="U48" s="338" t="s">
        <v>189</v>
      </c>
      <c r="V48" s="338" t="s">
        <v>77</v>
      </c>
      <c r="W48" s="338" t="s">
        <v>53</v>
      </c>
    </row>
    <row r="49" spans="17:22" ht="12.75" customHeight="1" x14ac:dyDescent="0.2">
      <c r="Q49" s="189"/>
      <c r="R49" s="190"/>
      <c r="S49" s="100"/>
      <c r="T49" s="100"/>
      <c r="U49" s="100"/>
      <c r="V49" s="100"/>
    </row>
    <row r="50" spans="17:22" ht="12.75" customHeight="1" x14ac:dyDescent="0.2">
      <c r="Q50" s="189"/>
      <c r="R50" s="190"/>
      <c r="S50" s="100"/>
      <c r="T50" s="100"/>
      <c r="U50" s="100"/>
      <c r="V50" s="100"/>
    </row>
    <row r="51" spans="17:22" ht="12.75" customHeight="1" x14ac:dyDescent="0.2">
      <c r="Q51" s="189"/>
      <c r="R51" s="190"/>
      <c r="S51" s="100"/>
      <c r="T51" s="100"/>
      <c r="U51" s="100"/>
      <c r="V51" s="100"/>
    </row>
    <row r="52" spans="17:22" ht="12.75" customHeight="1" x14ac:dyDescent="0.2">
      <c r="Q52" s="189"/>
      <c r="R52" s="190"/>
      <c r="S52" s="100"/>
      <c r="T52" s="100"/>
      <c r="U52" s="100"/>
      <c r="V52" s="100"/>
    </row>
    <row r="53" spans="17:22" ht="12.75" customHeight="1" x14ac:dyDescent="0.2">
      <c r="Q53" s="189"/>
      <c r="R53" s="190"/>
      <c r="S53" s="100"/>
      <c r="T53" s="100"/>
      <c r="U53" s="100"/>
      <c r="V53" s="100"/>
    </row>
    <row r="54" spans="17:22" ht="12.75" customHeight="1" x14ac:dyDescent="0.2">
      <c r="Q54" s="189"/>
      <c r="R54" s="190"/>
      <c r="S54" s="100"/>
      <c r="T54" s="100"/>
      <c r="U54" s="100"/>
      <c r="V54" s="100"/>
    </row>
    <row r="55" spans="17:22" ht="12.75" customHeight="1" x14ac:dyDescent="0.2">
      <c r="Q55" s="189"/>
      <c r="R55" s="190"/>
      <c r="S55" s="100"/>
      <c r="T55" s="100"/>
      <c r="U55" s="100"/>
      <c r="V55" s="100"/>
    </row>
    <row r="56" spans="17:22" ht="12.75" customHeight="1" x14ac:dyDescent="0.2">
      <c r="Q56" s="189"/>
      <c r="R56" s="190"/>
      <c r="S56" s="100"/>
      <c r="T56" s="100"/>
      <c r="U56" s="100"/>
      <c r="V56" s="100"/>
    </row>
    <row r="57" spans="17:22" ht="12.75" customHeight="1" x14ac:dyDescent="0.2">
      <c r="Q57" s="189"/>
      <c r="R57" s="190"/>
      <c r="S57" s="100"/>
      <c r="T57" s="100"/>
      <c r="U57" s="100"/>
      <c r="V57" s="100"/>
    </row>
    <row r="58" spans="17:22" ht="12.75" customHeight="1" x14ac:dyDescent="0.2">
      <c r="Q58" s="189"/>
      <c r="R58" s="190"/>
      <c r="S58" s="100"/>
      <c r="T58" s="100"/>
      <c r="U58" s="100"/>
      <c r="V58" s="100"/>
    </row>
    <row r="59" spans="17:22" ht="12.75" customHeight="1" x14ac:dyDescent="0.2">
      <c r="Q59" s="189"/>
      <c r="R59" s="190"/>
      <c r="S59" s="100"/>
      <c r="T59" s="100"/>
      <c r="U59" s="100"/>
      <c r="V59" s="100"/>
    </row>
    <row r="60" spans="17:22" ht="12.75" customHeight="1" x14ac:dyDescent="0.2">
      <c r="Q60" s="189"/>
      <c r="R60" s="190"/>
      <c r="S60" s="100"/>
      <c r="T60" s="100"/>
      <c r="U60" s="100"/>
      <c r="V60" s="100"/>
    </row>
    <row r="61" spans="17:22" ht="12.75" customHeight="1" x14ac:dyDescent="0.2">
      <c r="Q61" s="189"/>
      <c r="R61" s="190"/>
      <c r="S61" s="100"/>
      <c r="T61" s="100"/>
      <c r="U61" s="100"/>
      <c r="V61" s="100"/>
    </row>
    <row r="62" spans="17:22" ht="12.75" customHeight="1" x14ac:dyDescent="0.2">
      <c r="Q62" s="189"/>
      <c r="R62" s="190"/>
      <c r="S62" s="100"/>
      <c r="T62" s="100"/>
      <c r="U62" s="100"/>
      <c r="V62" s="100"/>
    </row>
    <row r="63" spans="17:22" ht="12.75" customHeight="1" x14ac:dyDescent="0.2">
      <c r="Q63" s="189"/>
      <c r="R63" s="190"/>
      <c r="S63" s="100"/>
      <c r="T63" s="100"/>
      <c r="U63" s="100"/>
      <c r="V63" s="100"/>
    </row>
    <row r="64" spans="17:22" ht="12.75" customHeight="1" x14ac:dyDescent="0.2">
      <c r="Q64" s="189"/>
      <c r="R64" s="190"/>
      <c r="S64" s="100"/>
      <c r="T64" s="100"/>
      <c r="U64" s="100"/>
      <c r="V64" s="100"/>
    </row>
    <row r="65" spans="17:25" ht="12.75" customHeight="1" x14ac:dyDescent="0.2">
      <c r="Q65" s="189"/>
      <c r="R65" s="190"/>
      <c r="S65" s="100"/>
      <c r="T65" s="100"/>
      <c r="U65" s="100"/>
      <c r="V65" s="100"/>
    </row>
    <row r="66" spans="17:25" ht="12.75" customHeight="1" x14ac:dyDescent="0.2">
      <c r="Q66" s="189"/>
      <c r="R66" s="190"/>
      <c r="S66" s="100"/>
      <c r="T66" s="100"/>
      <c r="U66" s="100"/>
      <c r="V66" s="100"/>
    </row>
    <row r="67" spans="17:25" ht="12.75" customHeight="1" x14ac:dyDescent="0.2">
      <c r="Q67" s="189"/>
      <c r="R67" s="190"/>
      <c r="S67" s="100"/>
      <c r="T67" s="100"/>
      <c r="U67" s="100"/>
      <c r="V67" s="191"/>
      <c r="W67" s="100"/>
      <c r="X67" s="100"/>
      <c r="Y67" s="100"/>
    </row>
    <row r="68" spans="17:25" ht="12.75" customHeight="1" x14ac:dyDescent="0.2">
      <c r="Q68" s="189"/>
      <c r="R68" s="190"/>
      <c r="S68" s="100"/>
      <c r="T68" s="100"/>
      <c r="U68" s="100"/>
      <c r="V68" s="100"/>
      <c r="W68" s="101"/>
      <c r="X68" s="101"/>
      <c r="Y68" s="101"/>
    </row>
    <row r="69" spans="17:25" ht="12.75" customHeight="1" x14ac:dyDescent="0.2">
      <c r="Q69" s="189"/>
      <c r="R69" s="190"/>
      <c r="S69" s="100"/>
      <c r="T69" s="100"/>
      <c r="U69" s="100"/>
      <c r="V69" s="100"/>
    </row>
    <row r="70" spans="17:25" ht="12.75" customHeight="1" x14ac:dyDescent="0.2">
      <c r="Q70" s="189"/>
      <c r="R70" s="190"/>
      <c r="S70" s="100"/>
      <c r="T70" s="100"/>
      <c r="U70" s="100"/>
      <c r="V70" s="100"/>
    </row>
    <row r="71" spans="17:25" ht="12.75" customHeight="1" x14ac:dyDescent="0.2">
      <c r="Q71" s="189"/>
      <c r="R71" s="190"/>
      <c r="S71" s="100"/>
      <c r="T71" s="100"/>
      <c r="U71" s="100"/>
      <c r="V71" s="100"/>
    </row>
    <row r="72" spans="17:25" ht="12.75" customHeight="1" x14ac:dyDescent="0.2">
      <c r="Q72" s="189"/>
      <c r="R72" s="190"/>
      <c r="S72" s="100"/>
      <c r="T72" s="100"/>
      <c r="U72" s="100"/>
      <c r="V72" s="100"/>
    </row>
    <row r="73" spans="17:25" ht="12.75" customHeight="1" x14ac:dyDescent="0.2">
      <c r="Q73" s="189"/>
      <c r="R73" s="190"/>
      <c r="S73" s="100"/>
      <c r="T73" s="100"/>
      <c r="U73" s="100"/>
      <c r="V73" s="100"/>
    </row>
    <row r="74" spans="17:25" ht="12.75" customHeight="1" x14ac:dyDescent="0.2">
      <c r="Q74" s="189"/>
      <c r="R74" s="190"/>
      <c r="S74" s="191"/>
      <c r="T74" s="191"/>
      <c r="U74" s="191"/>
      <c r="V74" s="191"/>
    </row>
    <row r="75" spans="17:25" ht="12.75" customHeight="1" x14ac:dyDescent="0.2">
      <c r="Q75" s="189"/>
      <c r="R75" s="190"/>
      <c r="S75" s="191"/>
      <c r="T75" s="191"/>
      <c r="U75" s="191"/>
      <c r="V75" s="191"/>
    </row>
    <row r="76" spans="17:25" ht="12.75" customHeight="1" x14ac:dyDescent="0.2">
      <c r="Q76" s="189"/>
      <c r="R76" s="190"/>
      <c r="S76" s="100"/>
      <c r="T76" s="100"/>
      <c r="U76" s="191"/>
      <c r="V76" s="191"/>
    </row>
    <row r="77" spans="17:25" ht="12.75" customHeight="1" x14ac:dyDescent="0.2">
      <c r="Q77" s="189"/>
      <c r="R77" s="190"/>
      <c r="S77" s="100"/>
      <c r="T77" s="100"/>
      <c r="U77" s="101"/>
      <c r="V77" s="101"/>
    </row>
    <row r="78" spans="17:25" ht="12.75" customHeight="1" x14ac:dyDescent="0.2">
      <c r="Q78" s="189"/>
      <c r="R78" s="190"/>
      <c r="S78" s="100"/>
      <c r="T78" s="100"/>
      <c r="U78" s="100"/>
      <c r="V78" s="100"/>
    </row>
    <row r="79" spans="17:25" ht="12.75" customHeight="1" x14ac:dyDescent="0.2">
      <c r="Q79" s="189"/>
      <c r="R79" s="190"/>
      <c r="S79" s="100"/>
      <c r="T79" s="100"/>
      <c r="U79" s="100"/>
      <c r="V79" s="100"/>
    </row>
    <row r="80" spans="17:25" ht="12.75" customHeight="1" x14ac:dyDescent="0.2">
      <c r="Q80" s="189"/>
      <c r="R80" s="190"/>
      <c r="S80" s="100"/>
      <c r="T80" s="100"/>
      <c r="U80" s="100"/>
      <c r="V80" s="100"/>
    </row>
    <row r="81" spans="17:22" ht="12.75" customHeight="1" x14ac:dyDescent="0.2">
      <c r="Q81" s="189"/>
      <c r="R81" s="190"/>
      <c r="S81" s="100"/>
      <c r="T81" s="100"/>
      <c r="U81" s="100"/>
      <c r="V81" s="100"/>
    </row>
    <row r="82" spans="17:22" ht="12.75" customHeight="1" x14ac:dyDescent="0.2">
      <c r="Q82" s="189"/>
      <c r="R82" s="190"/>
      <c r="S82" s="100"/>
      <c r="T82" s="100"/>
      <c r="U82" s="100"/>
      <c r="V82" s="100"/>
    </row>
    <row r="83" spans="17:22" ht="12.75" customHeight="1" x14ac:dyDescent="0.2"/>
    <row r="84" spans="17:22" ht="12.75" customHeight="1" x14ac:dyDescent="0.2"/>
    <row r="85" spans="17:22" ht="12.75" customHeight="1" x14ac:dyDescent="0.2"/>
    <row r="86" spans="17:22" ht="12.75" customHeight="1" x14ac:dyDescent="0.2"/>
    <row r="87" spans="17:22" ht="12.75" customHeight="1" x14ac:dyDescent="0.2"/>
    <row r="88" spans="17:22" ht="12.75" customHeight="1" x14ac:dyDescent="0.2"/>
    <row r="89" spans="17:22" ht="12.75" customHeight="1" x14ac:dyDescent="0.2"/>
    <row r="90" spans="17:22" ht="12.75" customHeight="1" x14ac:dyDescent="0.2"/>
    <row r="91" spans="17:22" ht="12.75" customHeight="1" x14ac:dyDescent="0.2"/>
  </sheetData>
  <sheetProtection sheet="1" formatColumns="0" selectLockedCells="1"/>
  <mergeCells count="17">
    <mergeCell ref="D43:E43"/>
    <mergeCell ref="D42:E42"/>
    <mergeCell ref="F42:G42"/>
    <mergeCell ref="F43:G43"/>
    <mergeCell ref="K4:O4"/>
    <mergeCell ref="K5:O5"/>
    <mergeCell ref="B43:C43"/>
    <mergeCell ref="A2:C2"/>
    <mergeCell ref="A3:C3"/>
    <mergeCell ref="B42:C42"/>
    <mergeCell ref="A6:G6"/>
    <mergeCell ref="B38:C38"/>
    <mergeCell ref="B39:C39"/>
    <mergeCell ref="F2:G2"/>
    <mergeCell ref="F3:G3"/>
    <mergeCell ref="D2:E2"/>
    <mergeCell ref="D3:E3"/>
  </mergeCells>
  <conditionalFormatting sqref="E41">
    <cfRule type="cellIs" dxfId="2" priority="21" stopIfTrue="1" operator="greaterThan">
      <formula>"Meldung"</formula>
    </cfRule>
  </conditionalFormatting>
  <conditionalFormatting sqref="H8:H37">
    <cfRule type="expression" dxfId="1" priority="1">
      <formula>#REF!="nein"</formula>
    </cfRule>
    <cfRule type="expression" dxfId="0" priority="10">
      <formula>#REF!="ja"</formula>
    </cfRule>
  </conditionalFormatting>
  <dataValidations xWindow="1508" yWindow="555" count="14">
    <dataValidation type="list" showInputMessage="1" showErrorMessage="1" prompt="&quot;intern&quot; oder &quot;extern&quot;" sqref="G5" xr:uid="{00000000-0002-0000-0100-000000000000}">
      <formula1>"intern, extern"</formula1>
    </dataValidation>
    <dataValidation showDropDown="1" showInputMessage="1" showErrorMessage="1" promptTitle="Niveau" sqref="R73:R76 R35:R37" xr:uid="{00000000-0002-0000-0100-000001000000}"/>
    <dataValidation type="list" showInputMessage="1" showErrorMessage="1" promptTitle="Niveau" prompt="eA=erhöhtes Niveau_x000a_gA=grundlegendes Niveau" sqref="C5" xr:uid="{00000000-0002-0000-0100-000002000000}">
      <formula1>"eA, gA,"</formula1>
    </dataValidation>
    <dataValidation type="list" allowBlank="1" showInputMessage="1" showErrorMessage="1" sqref="C8:C37" xr:uid="{00000000-0002-0000-0100-000003000000}">
      <formula1>"weiblich, männlich"</formula1>
    </dataValidation>
    <dataValidation type="list" allowBlank="1" showInputMessage="1" showErrorMessage="1" prompt="Hier auswählen, ob die Aufgaben zentral vorgegeben oder dezentral gestellt wurden." sqref="D5" xr:uid="{00000000-0002-0000-0100-000004000000}">
      <formula1>"zentral, dezentral"</formula1>
    </dataValidation>
    <dataValidation type="list" allowBlank="1" showInputMessage="1" showErrorMessage="1" prompt="Hier auswählen, ob der Kurs bilingual unterrichtet wurde." sqref="E5" xr:uid="{00000000-0002-0000-0100-000005000000}">
      <formula1>"nicht bilingual, bilingual Englisch, bilingual Französisch"</formula1>
    </dataValidation>
    <dataValidation type="list" allowBlank="1" showInputMessage="1" showErrorMessage="1" prompt="Hier auswählen, ob die Fremdsprache weitergeführt oder neu aufgenommen wurde." sqref="F5" xr:uid="{00000000-0002-0000-0100-000006000000}">
      <formula1>"weitergeführt, neu aufgenommen"</formula1>
    </dataValidation>
    <dataValidation type="list" allowBlank="1" showInputMessage="1" showErrorMessage="1" error="Bitte nehmen Sie keine manuelle Eingabe vor, sondern wählen die Fächer aus der Dropdown-Liste!" sqref="A5" xr:uid="{00000000-0002-0000-0100-000008000000}">
      <formula1>$Q$2:$Q$41</formula1>
    </dataValidation>
    <dataValidation type="decimal" allowBlank="1" showInputMessage="1" showErrorMessage="1" sqref="F8:G37" xr:uid="{00000000-0002-0000-0100-000009000000}">
      <formula1>0</formula1>
      <formula2>15</formula2>
    </dataValidation>
    <dataValidation type="decimal" allowBlank="1" showInputMessage="1" showErrorMessage="1" prompt="Diese Zelle leer lassen, wenn keine mündliche Nachprüfung abgelegt wurde." sqref="J8:J37" xr:uid="{00000000-0002-0000-0100-00000A000000}">
      <formula1>0</formula1>
      <formula2>15</formula2>
    </dataValidation>
    <dataValidation type="list" allowBlank="1" showInputMessage="1" showErrorMessage="1" sqref="F3:G3" xr:uid="{00000000-0002-0000-0100-00000B000000}">
      <formula1>"Stadtteilschule, Gymnasium, berufliche Schule"</formula1>
    </dataValidation>
    <dataValidation type="decimal" allowBlank="1" showInputMessage="1" showErrorMessage="1" error="Bitte geben Sie einen Wert zwischen 0 und 15 an!" sqref="H8:H37" xr:uid="{00000000-0002-0000-0100-00000C000000}">
      <formula1>0</formula1>
      <formula2>15</formula2>
    </dataValidation>
    <dataValidation allowBlank="1" showInputMessage="1" showErrorMessage="1" error="In Deutsch, Englisch, Französisch und Spanisch bitte die Ergebnisse der Teilaufgaben auf der 16-stufigen Notenskala (0  bis 15 Notenpunkte) eintragen. _x000a_In Mathe bitte Bewertungseinheiten angeben." promptTitle="Nicht umrechnen!" prompt="In Deutsch, Englisch, Französisch und Spanisch bitte die Ergebnisse der Teilaufgaben auf der 16-stufigen Notenskala (0  bis 15 Notenpunkte) eintragen. _x000a_In Mathe bitte Bewertungseinheiten angeben. Sie müssen NICHT UMRECHNEN!" sqref="K8:O37" xr:uid="{00000000-0002-0000-0100-00000D000000}"/>
    <dataValidation type="decimal" allowBlank="1" showInputMessage="1" showErrorMessage="1" errorTitle="Notenpunkte" error="Bitte geben Sie einen Wert zwischen 0 und 15 an!" prompt="Geben Sie hier die durchschnittliche Semesterleistung (Mittelwert aus den vier Semstern) in diesem Prüfungsfach an. Bitte mit 2 Nachkommastellen, bspw. 10,25" sqref="I8:I37" xr:uid="{00000000-0002-0000-0100-00000E000000}">
      <formula1>0</formula1>
      <formula2>15</formula2>
    </dataValidation>
  </dataValidations>
  <printOptions horizontalCentered="1" verticalCentered="1"/>
  <pageMargins left="0.25" right="0.25" top="0.75" bottom="0.75" header="0.3" footer="0.3"/>
  <pageSetup paperSize="9" scale="59" fitToWidth="0" fitToHeight="0" orientation="landscape" blackAndWhite="1" r:id="rId1"/>
  <headerFooter>
    <oddFooter>Seite &amp;P von &amp;N</oddFooter>
  </headerFooter>
  <ignoredErrors>
    <ignoredError sqref="H10:H3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dimension ref="A1:Q55"/>
  <sheetViews>
    <sheetView topLeftCell="A19" zoomScale="60" zoomScaleNormal="60" zoomScaleSheetLayoutView="30" zoomScalePageLayoutView="40" workbookViewId="0">
      <selection activeCell="AJ1" sqref="AJ1"/>
    </sheetView>
  </sheetViews>
  <sheetFormatPr baseColWidth="10" defaultColWidth="5.42578125" defaultRowHeight="243.95" customHeight="1" x14ac:dyDescent="0.4"/>
  <cols>
    <col min="1" max="1" width="5.42578125" style="33" customWidth="1"/>
    <col min="2" max="2" width="5.42578125" style="27" customWidth="1"/>
    <col min="3" max="3" width="5.42578125" style="36" customWidth="1"/>
    <col min="4" max="4" width="5.42578125" style="8" customWidth="1"/>
    <col min="5" max="5" width="5.42578125" style="7" customWidth="1"/>
    <col min="6" max="6" width="5.42578125" style="39" customWidth="1"/>
    <col min="7" max="7" width="5.42578125" style="30" customWidth="1"/>
    <col min="8" max="8" width="5.42578125" style="4" customWidth="1"/>
    <col min="9" max="9" width="5.42578125" style="6" customWidth="1"/>
    <col min="10" max="10" width="5.42578125" style="32" customWidth="1"/>
    <col min="11" max="11" width="5.42578125" style="41" customWidth="1"/>
    <col min="12" max="12" width="5.42578125" style="8" customWidth="1"/>
    <col min="13" max="13" width="5.42578125" style="6" customWidth="1"/>
    <col min="14" max="14" width="5.42578125" style="41" customWidth="1"/>
    <col min="15" max="15" width="5.42578125" style="32" customWidth="1"/>
    <col min="16" max="16" width="5.42578125" style="4" customWidth="1"/>
    <col min="17" max="17" width="5.42578125" style="20" customWidth="1"/>
    <col min="18" max="16384" width="5.42578125" style="21"/>
  </cols>
  <sheetData>
    <row r="1" spans="1:17" ht="243.95" customHeight="1" x14ac:dyDescent="0.3">
      <c r="B1" s="25">
        <f>G1</f>
        <v>0</v>
      </c>
      <c r="C1" s="34" t="str">
        <f>IF('Schr-Pr'!A8&lt;&gt;"",Kursbezeichnung&amp;" / "&amp;'Schr-Pr'!A8,"")</f>
        <v/>
      </c>
      <c r="E1" s="5"/>
      <c r="F1" s="37" t="str">
        <f>C1</f>
        <v/>
      </c>
      <c r="G1" s="28">
        <f>'Schr-Pr'!B8</f>
        <v>0</v>
      </c>
      <c r="I1" s="33"/>
      <c r="J1" s="25">
        <f>'Schr-Pr'!B9</f>
        <v>0</v>
      </c>
      <c r="K1" s="34" t="str">
        <f>IF('Schr-Pr'!A9&lt;&gt;"",Kursbezeichnung&amp;" / "&amp;'Schr-Pr'!A9,"")</f>
        <v/>
      </c>
      <c r="M1" s="5"/>
      <c r="N1" s="37" t="str">
        <f>K1</f>
        <v/>
      </c>
      <c r="O1" s="28">
        <f>J1</f>
        <v>0</v>
      </c>
    </row>
    <row r="2" spans="1:17" ht="243.95" customHeight="1" x14ac:dyDescent="0.3">
      <c r="B2" s="25">
        <f t="shared" ref="B2:B13" si="0">G2</f>
        <v>0</v>
      </c>
      <c r="C2" s="34" t="str">
        <f>IF('Schr-Pr'!A10&lt;&gt;"",Kursbezeichnung&amp;" / "&amp;'Schr-Pr'!A10,"")</f>
        <v/>
      </c>
      <c r="E2" s="5"/>
      <c r="F2" s="37" t="str">
        <f t="shared" ref="F2:F13" si="1">C2</f>
        <v/>
      </c>
      <c r="G2" s="28">
        <f>'Schr-Pr'!B10</f>
        <v>0</v>
      </c>
      <c r="I2" s="33"/>
      <c r="J2" s="25">
        <f>'Schr-Pr'!B11</f>
        <v>0</v>
      </c>
      <c r="K2" s="34" t="str">
        <f>IF('Schr-Pr'!A11&lt;&gt;"",Kursbezeichnung&amp;" / "&amp;'Schr-Pr'!A11,"")</f>
        <v/>
      </c>
      <c r="M2" s="5"/>
      <c r="N2" s="37" t="str">
        <f t="shared" ref="N2:N15" si="2">K2</f>
        <v/>
      </c>
      <c r="O2" s="28">
        <f t="shared" ref="O2:O15" si="3">J2</f>
        <v>0</v>
      </c>
    </row>
    <row r="3" spans="1:17" ht="243.95" customHeight="1" x14ac:dyDescent="0.3">
      <c r="B3" s="25">
        <f t="shared" si="0"/>
        <v>0</v>
      </c>
      <c r="C3" s="34" t="str">
        <f>IF('Schr-Pr'!A12&lt;&gt;"",Kursbezeichnung&amp;" / "&amp;'Schr-Pr'!A12,"")</f>
        <v/>
      </c>
      <c r="E3" s="5"/>
      <c r="F3" s="37" t="str">
        <f t="shared" si="1"/>
        <v/>
      </c>
      <c r="G3" s="28">
        <f>'Schr-Pr'!B12</f>
        <v>0</v>
      </c>
      <c r="I3" s="33"/>
      <c r="J3" s="25">
        <f>'Schr-Pr'!B13</f>
        <v>0</v>
      </c>
      <c r="K3" s="34" t="str">
        <f>IF('Schr-Pr'!A13&lt;&gt;"",Kursbezeichnung&amp;" / "&amp;'Schr-Pr'!A13,"")</f>
        <v/>
      </c>
      <c r="M3" s="5"/>
      <c r="N3" s="37" t="str">
        <f t="shared" si="2"/>
        <v/>
      </c>
      <c r="O3" s="28">
        <f t="shared" si="3"/>
        <v>0</v>
      </c>
    </row>
    <row r="4" spans="1:17" ht="243.95" customHeight="1" x14ac:dyDescent="0.3">
      <c r="B4" s="25">
        <f t="shared" si="0"/>
        <v>0</v>
      </c>
      <c r="C4" s="34" t="str">
        <f>IF('Schr-Pr'!A14&lt;&gt;"",Kursbezeichnung&amp;" / "&amp;'Schr-Pr'!A14,"")</f>
        <v/>
      </c>
      <c r="E4" s="5"/>
      <c r="F4" s="37" t="str">
        <f t="shared" si="1"/>
        <v/>
      </c>
      <c r="G4" s="28">
        <f>'Schr-Pr'!B14</f>
        <v>0</v>
      </c>
      <c r="I4" s="33"/>
      <c r="J4" s="25">
        <f>'Schr-Pr'!B15</f>
        <v>0</v>
      </c>
      <c r="K4" s="34" t="str">
        <f>IF('Schr-Pr'!A15&lt;&gt;"",Kursbezeichnung&amp;" / "&amp;'Schr-Pr'!A15,"")</f>
        <v/>
      </c>
      <c r="M4" s="5"/>
      <c r="N4" s="37" t="str">
        <f t="shared" si="2"/>
        <v/>
      </c>
      <c r="O4" s="28">
        <f t="shared" si="3"/>
        <v>0</v>
      </c>
    </row>
    <row r="5" spans="1:17" ht="243.95" customHeight="1" x14ac:dyDescent="0.3">
      <c r="B5" s="25">
        <f t="shared" si="0"/>
        <v>0</v>
      </c>
      <c r="C5" s="34" t="str">
        <f>IF('Schr-Pr'!A16&lt;&gt;"",Kursbezeichnung&amp;" / "&amp;'Schr-Pr'!A16,"")</f>
        <v/>
      </c>
      <c r="E5" s="5"/>
      <c r="F5" s="37" t="str">
        <f t="shared" si="1"/>
        <v/>
      </c>
      <c r="G5" s="28">
        <f>'Schr-Pr'!B16</f>
        <v>0</v>
      </c>
      <c r="I5" s="33"/>
      <c r="J5" s="25">
        <f>'Schr-Pr'!B17</f>
        <v>0</v>
      </c>
      <c r="K5" s="34" t="str">
        <f>IF('Schr-Pr'!A17&lt;&gt;"",Kursbezeichnung&amp;" / "&amp;'Schr-Pr'!A17,"")</f>
        <v/>
      </c>
      <c r="M5" s="5"/>
      <c r="N5" s="37" t="str">
        <f t="shared" si="2"/>
        <v/>
      </c>
      <c r="O5" s="28">
        <f t="shared" si="3"/>
        <v>0</v>
      </c>
    </row>
    <row r="6" spans="1:17" ht="243.95" customHeight="1" x14ac:dyDescent="0.3">
      <c r="B6" s="25">
        <f t="shared" si="0"/>
        <v>0</v>
      </c>
      <c r="C6" s="34" t="str">
        <f>IF('Schr-Pr'!A18&lt;&gt;"",Kursbezeichnung&amp;" / "&amp;'Schr-Pr'!A18,"")</f>
        <v/>
      </c>
      <c r="E6" s="5"/>
      <c r="F6" s="37" t="str">
        <f t="shared" si="1"/>
        <v/>
      </c>
      <c r="G6" s="28">
        <f>'Schr-Pr'!B18</f>
        <v>0</v>
      </c>
      <c r="I6" s="33"/>
      <c r="J6" s="25">
        <f>'Schr-Pr'!B19</f>
        <v>0</v>
      </c>
      <c r="K6" s="34" t="str">
        <f>IF('Schr-Pr'!A19&lt;&gt;"",Kursbezeichnung&amp;" / "&amp;'Schr-Pr'!A19,"")</f>
        <v/>
      </c>
      <c r="M6" s="5"/>
      <c r="N6" s="37" t="str">
        <f t="shared" si="2"/>
        <v/>
      </c>
      <c r="O6" s="28">
        <f t="shared" si="3"/>
        <v>0</v>
      </c>
      <c r="Q6" s="21"/>
    </row>
    <row r="7" spans="1:17" ht="243.95" customHeight="1" x14ac:dyDescent="0.3">
      <c r="B7" s="25">
        <f t="shared" si="0"/>
        <v>0</v>
      </c>
      <c r="C7" s="34" t="str">
        <f>IF('Schr-Pr'!A20&lt;&gt;"",Kursbezeichnung&amp;" / "&amp;'Schr-Pr'!A20,"")</f>
        <v/>
      </c>
      <c r="E7" s="5"/>
      <c r="F7" s="37" t="str">
        <f t="shared" si="1"/>
        <v/>
      </c>
      <c r="G7" s="28">
        <f>'Schr-Pr'!B20</f>
        <v>0</v>
      </c>
      <c r="I7" s="33"/>
      <c r="J7" s="25">
        <f>'Schr-Pr'!B21</f>
        <v>0</v>
      </c>
      <c r="K7" s="34" t="str">
        <f>IF('Schr-Pr'!A21&lt;&gt;"",Kursbezeichnung&amp;" / "&amp;'Schr-Pr'!A21,"")</f>
        <v/>
      </c>
      <c r="M7" s="5"/>
      <c r="N7" s="37" t="str">
        <f t="shared" si="2"/>
        <v/>
      </c>
      <c r="O7" s="28">
        <f t="shared" si="3"/>
        <v>0</v>
      </c>
      <c r="Q7" s="21"/>
    </row>
    <row r="8" spans="1:17" ht="243.95" customHeight="1" x14ac:dyDescent="0.3">
      <c r="B8" s="25">
        <f t="shared" si="0"/>
        <v>0</v>
      </c>
      <c r="C8" s="34" t="str">
        <f>IF('Schr-Pr'!A22&lt;&gt;"",Kursbezeichnung&amp;" / "&amp;'Schr-Pr'!A22,"")</f>
        <v/>
      </c>
      <c r="E8" s="5"/>
      <c r="F8" s="37" t="str">
        <f t="shared" si="1"/>
        <v/>
      </c>
      <c r="G8" s="28">
        <f>'Schr-Pr'!B22</f>
        <v>0</v>
      </c>
      <c r="I8" s="33"/>
      <c r="J8" s="25">
        <f>'Schr-Pr'!B23</f>
        <v>0</v>
      </c>
      <c r="K8" s="34" t="str">
        <f>IF('Schr-Pr'!A23&lt;&gt;"",Kursbezeichnung&amp;" / "&amp;'Schr-Pr'!A23,"")</f>
        <v/>
      </c>
      <c r="M8" s="5"/>
      <c r="N8" s="37" t="str">
        <f t="shared" si="2"/>
        <v/>
      </c>
      <c r="O8" s="28">
        <f t="shared" si="3"/>
        <v>0</v>
      </c>
      <c r="Q8" s="21"/>
    </row>
    <row r="9" spans="1:17" ht="243.95" customHeight="1" x14ac:dyDescent="0.3">
      <c r="B9" s="25">
        <f t="shared" si="0"/>
        <v>0</v>
      </c>
      <c r="C9" s="34" t="str">
        <f>IF('Schr-Pr'!A24&lt;&gt;"",Kursbezeichnung&amp;" / "&amp;'Schr-Pr'!A24,"")</f>
        <v/>
      </c>
      <c r="E9" s="5"/>
      <c r="F9" s="37" t="str">
        <f t="shared" si="1"/>
        <v/>
      </c>
      <c r="G9" s="28">
        <f>'Schr-Pr'!B24</f>
        <v>0</v>
      </c>
      <c r="I9" s="33"/>
      <c r="J9" s="25">
        <f>'Schr-Pr'!B25</f>
        <v>0</v>
      </c>
      <c r="K9" s="34" t="str">
        <f>IF('Schr-Pr'!A25&lt;&gt;"",Kursbezeichnung&amp;" / "&amp;'Schr-Pr'!A25,"")</f>
        <v/>
      </c>
      <c r="M9" s="5"/>
      <c r="N9" s="37" t="str">
        <f t="shared" si="2"/>
        <v/>
      </c>
      <c r="O9" s="28">
        <f t="shared" si="3"/>
        <v>0</v>
      </c>
      <c r="Q9" s="21"/>
    </row>
    <row r="10" spans="1:17" ht="243.95" customHeight="1" x14ac:dyDescent="0.3">
      <c r="B10" s="25">
        <f t="shared" si="0"/>
        <v>0</v>
      </c>
      <c r="C10" s="34" t="str">
        <f>IF('Schr-Pr'!A26&lt;&gt;"",Kursbezeichnung&amp;" / "&amp;'Schr-Pr'!A26,"")</f>
        <v/>
      </c>
      <c r="E10" s="5"/>
      <c r="F10" s="37" t="str">
        <f t="shared" si="1"/>
        <v/>
      </c>
      <c r="G10" s="28">
        <f>'Schr-Pr'!B26</f>
        <v>0</v>
      </c>
      <c r="I10" s="33"/>
      <c r="J10" s="25">
        <f>'Schr-Pr'!B27</f>
        <v>0</v>
      </c>
      <c r="K10" s="34" t="str">
        <f>IF('Schr-Pr'!A27&lt;&gt;"",Kursbezeichnung&amp;" / "&amp;'Schr-Pr'!A27,"")</f>
        <v/>
      </c>
      <c r="M10" s="5"/>
      <c r="N10" s="37" t="str">
        <f t="shared" si="2"/>
        <v/>
      </c>
      <c r="O10" s="28">
        <f t="shared" si="3"/>
        <v>0</v>
      </c>
      <c r="Q10" s="21"/>
    </row>
    <row r="11" spans="1:17" ht="243.95" customHeight="1" x14ac:dyDescent="0.3">
      <c r="A11" s="71"/>
      <c r="B11" s="72">
        <f t="shared" si="0"/>
        <v>0</v>
      </c>
      <c r="C11" s="73" t="str">
        <f>IF('Schr-Pr'!A28&lt;&gt;"",Kursbezeichnung&amp;" / "&amp;'Schr-Pr'!A28,"")</f>
        <v/>
      </c>
      <c r="D11" s="74"/>
      <c r="E11" s="5"/>
      <c r="F11" s="37" t="str">
        <f t="shared" si="1"/>
        <v/>
      </c>
      <c r="G11" s="28">
        <f>'Schr-Pr'!B28</f>
        <v>0</v>
      </c>
      <c r="I11" s="33"/>
      <c r="J11" s="25">
        <f>'Schr-Pr'!B29</f>
        <v>0</v>
      </c>
      <c r="K11" s="34" t="str">
        <f>IF('Schr-Pr'!A29&lt;&gt;"",Kursbezeichnung&amp;" / "&amp;'Schr-Pr'!A29,"")</f>
        <v/>
      </c>
      <c r="M11" s="5"/>
      <c r="N11" s="37" t="str">
        <f t="shared" si="2"/>
        <v/>
      </c>
      <c r="O11" s="28">
        <f t="shared" si="3"/>
        <v>0</v>
      </c>
      <c r="Q11" s="21"/>
    </row>
    <row r="12" spans="1:17" ht="243.95" customHeight="1" x14ac:dyDescent="0.3">
      <c r="A12" s="71"/>
      <c r="B12" s="72">
        <f t="shared" si="0"/>
        <v>0</v>
      </c>
      <c r="C12" s="73" t="str">
        <f>IF('Schr-Pr'!A30&lt;&gt;"",Kursbezeichnung&amp;" / "&amp;'Schr-Pr'!A30,"")</f>
        <v/>
      </c>
      <c r="D12" s="74"/>
      <c r="E12" s="5"/>
      <c r="F12" s="37" t="str">
        <f t="shared" si="1"/>
        <v/>
      </c>
      <c r="G12" s="28">
        <f>'Schr-Pr'!B30</f>
        <v>0</v>
      </c>
      <c r="I12" s="33"/>
      <c r="J12" s="25">
        <f>'Schr-Pr'!B31</f>
        <v>0</v>
      </c>
      <c r="K12" s="34" t="str">
        <f>IF('Schr-Pr'!A31&lt;&gt;"",Kursbezeichnung&amp;" / "&amp;'Schr-Pr'!A31,"")</f>
        <v/>
      </c>
      <c r="M12" s="5"/>
      <c r="N12" s="37" t="str">
        <f t="shared" si="2"/>
        <v/>
      </c>
      <c r="O12" s="28">
        <f t="shared" si="3"/>
        <v>0</v>
      </c>
      <c r="Q12" s="21"/>
    </row>
    <row r="13" spans="1:17" ht="243.95" customHeight="1" x14ac:dyDescent="0.3">
      <c r="A13" s="71"/>
      <c r="B13" s="72">
        <f t="shared" si="0"/>
        <v>0</v>
      </c>
      <c r="C13" s="73" t="str">
        <f>IF('Schr-Pr'!A32&lt;&gt;"",Kursbezeichnung&amp;" / "&amp;'Schr-Pr'!A32,"")</f>
        <v/>
      </c>
      <c r="D13" s="74"/>
      <c r="E13" s="5"/>
      <c r="F13" s="37" t="str">
        <f t="shared" si="1"/>
        <v/>
      </c>
      <c r="G13" s="28">
        <f>'Schr-Pr'!B32</f>
        <v>0</v>
      </c>
      <c r="I13" s="33"/>
      <c r="J13" s="25">
        <f>'Schr-Pr'!B33</f>
        <v>0</v>
      </c>
      <c r="K13" s="34" t="str">
        <f>IF('Schr-Pr'!A33&lt;&gt;"",Kursbezeichnung&amp;" / "&amp;'Schr-Pr'!A33,"")</f>
        <v/>
      </c>
      <c r="M13" s="5"/>
      <c r="N13" s="37" t="str">
        <f t="shared" si="2"/>
        <v/>
      </c>
      <c r="O13" s="28">
        <f t="shared" si="3"/>
        <v>0</v>
      </c>
      <c r="Q13" s="21"/>
    </row>
    <row r="14" spans="1:17" ht="243.95" customHeight="1" x14ac:dyDescent="0.3">
      <c r="A14" s="71"/>
      <c r="B14" s="72">
        <f>G14</f>
        <v>0</v>
      </c>
      <c r="C14" s="73" t="str">
        <f>IF('Schr-Pr'!A34&lt;&gt;"",Kursbezeichnung&amp;" / "&amp;'Schr-Pr'!A34,"")</f>
        <v/>
      </c>
      <c r="D14" s="74"/>
      <c r="E14" s="5"/>
      <c r="F14" s="37" t="str">
        <f>C14</f>
        <v/>
      </c>
      <c r="G14" s="28">
        <f>'Schr-Pr'!B34</f>
        <v>0</v>
      </c>
      <c r="I14" s="33"/>
      <c r="J14" s="25">
        <f>'Schr-Pr'!B35</f>
        <v>0</v>
      </c>
      <c r="K14" s="34" t="str">
        <f>IF('Schr-Pr'!A35&lt;&gt;"",Kursbezeichnung&amp;" / "&amp;'Schr-Pr'!A35,"")</f>
        <v/>
      </c>
      <c r="M14" s="5"/>
      <c r="N14" s="37" t="str">
        <f t="shared" si="2"/>
        <v/>
      </c>
      <c r="O14" s="28">
        <f t="shared" si="3"/>
        <v>0</v>
      </c>
      <c r="Q14" s="21"/>
    </row>
    <row r="15" spans="1:17" ht="243.95" customHeight="1" x14ac:dyDescent="0.3">
      <c r="A15" s="71"/>
      <c r="B15" s="72">
        <f>G15</f>
        <v>0</v>
      </c>
      <c r="C15" s="73" t="str">
        <f>IF('Schr-Pr'!A36&lt;&gt;"",Kursbezeichnung&amp;" / "&amp;'Schr-Pr'!A36,"")</f>
        <v/>
      </c>
      <c r="D15" s="74"/>
      <c r="E15" s="5"/>
      <c r="F15" s="37" t="str">
        <f>C15</f>
        <v/>
      </c>
      <c r="G15" s="28">
        <f>'Schr-Pr'!B36</f>
        <v>0</v>
      </c>
      <c r="I15" s="33"/>
      <c r="J15" s="25">
        <f>'Schr-Pr'!B37</f>
        <v>0</v>
      </c>
      <c r="K15" s="34" t="str">
        <f>IF('Schr-Pr'!A37&lt;&gt;"",Kursbezeichnung&amp;" / "&amp;'Schr-Pr'!A37,"")</f>
        <v/>
      </c>
      <c r="M15" s="5"/>
      <c r="N15" s="37" t="str">
        <f t="shared" si="2"/>
        <v/>
      </c>
      <c r="O15" s="28">
        <f t="shared" si="3"/>
        <v>0</v>
      </c>
      <c r="Q15" s="21"/>
    </row>
    <row r="16" spans="1:17" ht="243.95" customHeight="1" x14ac:dyDescent="0.4">
      <c r="A16" s="75"/>
      <c r="B16" s="76"/>
      <c r="C16" s="77"/>
      <c r="D16" s="78"/>
      <c r="E16" s="23"/>
      <c r="F16" s="38"/>
      <c r="G16" s="29"/>
      <c r="H16" s="21"/>
      <c r="I16" s="21"/>
      <c r="J16" s="31"/>
      <c r="K16" s="40"/>
      <c r="L16" s="21"/>
      <c r="M16" s="21"/>
      <c r="N16" s="40"/>
      <c r="O16" s="31"/>
      <c r="P16" s="21"/>
      <c r="Q16" s="21"/>
    </row>
    <row r="17" spans="1:17" ht="243.95" customHeight="1" x14ac:dyDescent="0.4">
      <c r="A17" s="75"/>
      <c r="B17" s="76"/>
      <c r="C17" s="77"/>
      <c r="D17" s="78"/>
      <c r="E17" s="23"/>
      <c r="F17" s="38"/>
      <c r="G17" s="29"/>
      <c r="H17" s="21"/>
      <c r="I17" s="21"/>
      <c r="J17" s="31"/>
      <c r="K17" s="40"/>
      <c r="L17" s="21"/>
      <c r="M17" s="21"/>
      <c r="N17" s="40"/>
      <c r="O17" s="31"/>
      <c r="P17" s="21"/>
      <c r="Q17" s="21"/>
    </row>
    <row r="18" spans="1:17" ht="243.95" customHeight="1" x14ac:dyDescent="0.4">
      <c r="A18" s="75"/>
      <c r="B18" s="76"/>
      <c r="C18" s="77"/>
      <c r="D18" s="78"/>
      <c r="E18" s="23"/>
      <c r="F18" s="38"/>
      <c r="G18" s="29"/>
      <c r="H18" s="21"/>
      <c r="I18" s="21"/>
      <c r="J18" s="31"/>
      <c r="K18" s="40"/>
      <c r="L18" s="21"/>
      <c r="M18" s="21"/>
      <c r="N18" s="40"/>
      <c r="O18" s="31"/>
      <c r="P18" s="21"/>
      <c r="Q18" s="21"/>
    </row>
    <row r="19" spans="1:17" ht="243.95" customHeight="1" x14ac:dyDescent="0.4">
      <c r="A19" s="75"/>
      <c r="B19" s="76"/>
      <c r="C19" s="77"/>
      <c r="D19" s="78"/>
      <c r="E19" s="23"/>
      <c r="F19" s="38"/>
      <c r="G19" s="29"/>
      <c r="H19" s="21"/>
      <c r="I19" s="21"/>
      <c r="J19" s="31"/>
      <c r="K19" s="40"/>
      <c r="L19" s="21"/>
      <c r="M19" s="21"/>
      <c r="N19" s="40"/>
      <c r="O19" s="31"/>
      <c r="P19" s="21"/>
      <c r="Q19" s="21"/>
    </row>
    <row r="20" spans="1:17" ht="243.95" customHeight="1" x14ac:dyDescent="0.4">
      <c r="A20" s="75"/>
      <c r="B20" s="76"/>
      <c r="C20" s="77"/>
      <c r="D20" s="78"/>
      <c r="E20" s="23"/>
      <c r="F20" s="38"/>
      <c r="G20" s="29"/>
      <c r="H20" s="21"/>
      <c r="I20" s="21"/>
      <c r="J20" s="31"/>
      <c r="K20" s="40"/>
      <c r="L20" s="21"/>
      <c r="M20" s="21"/>
      <c r="N20" s="40"/>
      <c r="O20" s="31"/>
      <c r="P20" s="21"/>
      <c r="Q20" s="21"/>
    </row>
    <row r="21" spans="1:17" ht="243.95" customHeight="1" x14ac:dyDescent="0.4">
      <c r="A21" s="75"/>
      <c r="B21" s="76"/>
      <c r="C21" s="77"/>
      <c r="D21" s="78"/>
      <c r="E21" s="23"/>
      <c r="F21" s="38"/>
      <c r="G21" s="29"/>
      <c r="H21" s="21"/>
      <c r="I21" s="21"/>
      <c r="J21" s="31"/>
      <c r="K21" s="40"/>
      <c r="L21" s="21"/>
      <c r="M21" s="21"/>
      <c r="N21" s="40"/>
      <c r="O21" s="31"/>
      <c r="P21" s="21"/>
      <c r="Q21" s="21"/>
    </row>
    <row r="22" spans="1:17" ht="243.95" customHeight="1" x14ac:dyDescent="0.4">
      <c r="A22" s="75"/>
      <c r="B22" s="76"/>
      <c r="C22" s="77"/>
      <c r="D22" s="78"/>
      <c r="E22" s="23"/>
      <c r="F22" s="38"/>
      <c r="G22" s="29"/>
      <c r="H22" s="21"/>
      <c r="I22" s="21"/>
      <c r="J22" s="31"/>
      <c r="K22" s="40"/>
      <c r="L22" s="21"/>
      <c r="M22" s="21"/>
      <c r="N22" s="40"/>
      <c r="O22" s="31"/>
      <c r="P22" s="21"/>
      <c r="Q22" s="21"/>
    </row>
    <row r="23" spans="1:17" ht="243.95" customHeight="1" x14ac:dyDescent="0.4">
      <c r="A23" s="75"/>
      <c r="B23" s="76"/>
      <c r="C23" s="77"/>
      <c r="D23" s="78"/>
      <c r="E23" s="23"/>
      <c r="F23" s="38"/>
      <c r="G23" s="29"/>
      <c r="H23" s="21"/>
      <c r="I23" s="21"/>
      <c r="J23" s="31"/>
      <c r="K23" s="40"/>
      <c r="L23" s="21"/>
      <c r="M23" s="21"/>
      <c r="N23" s="40"/>
      <c r="O23" s="31"/>
      <c r="P23" s="21"/>
      <c r="Q23" s="21"/>
    </row>
    <row r="24" spans="1:17" ht="243.95" customHeight="1" x14ac:dyDescent="0.4">
      <c r="A24" s="75"/>
      <c r="B24" s="76"/>
      <c r="C24" s="77"/>
      <c r="D24" s="78"/>
      <c r="E24" s="23"/>
      <c r="F24" s="38"/>
      <c r="G24" s="29"/>
      <c r="H24" s="21"/>
      <c r="I24" s="21"/>
      <c r="J24" s="31"/>
      <c r="K24" s="40"/>
      <c r="L24" s="21"/>
      <c r="M24" s="21"/>
      <c r="N24" s="40"/>
      <c r="O24" s="31"/>
      <c r="P24" s="21"/>
      <c r="Q24" s="21"/>
    </row>
    <row r="25" spans="1:17" ht="243.95" customHeight="1" x14ac:dyDescent="0.4">
      <c r="A25" s="75"/>
      <c r="B25" s="76"/>
      <c r="C25" s="77"/>
      <c r="D25" s="78"/>
      <c r="E25" s="23"/>
      <c r="F25" s="38"/>
      <c r="G25" s="29"/>
      <c r="H25" s="21"/>
      <c r="I25" s="21"/>
      <c r="J25" s="31"/>
      <c r="K25" s="40"/>
      <c r="L25" s="21"/>
      <c r="M25" s="21"/>
      <c r="N25" s="40"/>
      <c r="O25" s="31"/>
      <c r="P25" s="21"/>
      <c r="Q25" s="21"/>
    </row>
    <row r="26" spans="1:17" ht="243.95" customHeight="1" x14ac:dyDescent="0.4">
      <c r="A26" s="75"/>
      <c r="B26" s="76"/>
      <c r="C26" s="77"/>
      <c r="D26" s="78"/>
      <c r="E26" s="23"/>
      <c r="F26" s="38"/>
      <c r="G26" s="29"/>
      <c r="H26" s="21"/>
      <c r="I26" s="21"/>
      <c r="J26" s="31"/>
      <c r="K26" s="40"/>
      <c r="L26" s="21"/>
      <c r="M26" s="21"/>
      <c r="N26" s="40"/>
      <c r="O26" s="31"/>
      <c r="P26" s="21"/>
      <c r="Q26" s="21"/>
    </row>
    <row r="27" spans="1:17" ht="243.95" customHeight="1" x14ac:dyDescent="0.4">
      <c r="A27" s="75"/>
      <c r="B27" s="76"/>
      <c r="C27" s="77"/>
      <c r="D27" s="78"/>
      <c r="E27" s="23"/>
      <c r="F27" s="38"/>
      <c r="G27" s="29"/>
      <c r="H27" s="21"/>
      <c r="I27" s="21"/>
      <c r="J27" s="31"/>
      <c r="K27" s="40"/>
      <c r="L27" s="21"/>
      <c r="M27" s="21"/>
      <c r="N27" s="40"/>
      <c r="O27" s="31"/>
      <c r="P27" s="21"/>
      <c r="Q27" s="21"/>
    </row>
    <row r="28" spans="1:17" ht="243.95" customHeight="1" x14ac:dyDescent="0.4">
      <c r="A28" s="75"/>
      <c r="B28" s="76"/>
      <c r="C28" s="77"/>
      <c r="D28" s="78"/>
      <c r="E28" s="23"/>
      <c r="F28" s="38"/>
      <c r="G28" s="29"/>
      <c r="H28" s="21"/>
      <c r="I28" s="21"/>
      <c r="J28" s="31"/>
      <c r="K28" s="40"/>
      <c r="L28" s="21"/>
      <c r="M28" s="21"/>
      <c r="N28" s="40"/>
      <c r="O28" s="31"/>
      <c r="P28" s="21"/>
      <c r="Q28" s="21"/>
    </row>
    <row r="29" spans="1:17" ht="243.95" customHeight="1" x14ac:dyDescent="0.4">
      <c r="A29" s="75"/>
      <c r="B29" s="76"/>
      <c r="C29" s="77"/>
      <c r="D29" s="78"/>
      <c r="E29" s="23"/>
      <c r="F29" s="38"/>
      <c r="G29" s="29"/>
      <c r="H29" s="21"/>
      <c r="I29" s="21"/>
      <c r="J29" s="31"/>
      <c r="K29" s="40"/>
      <c r="L29" s="21"/>
      <c r="M29" s="21"/>
      <c r="N29" s="40"/>
      <c r="O29" s="31"/>
      <c r="P29" s="21"/>
      <c r="Q29" s="21"/>
    </row>
    <row r="30" spans="1:17" ht="243.95" customHeight="1" x14ac:dyDescent="0.4">
      <c r="A30" s="75"/>
      <c r="B30" s="76"/>
      <c r="C30" s="77"/>
      <c r="D30" s="78"/>
      <c r="E30" s="23"/>
      <c r="F30" s="38"/>
      <c r="G30" s="29"/>
      <c r="H30" s="21"/>
      <c r="I30" s="21"/>
      <c r="J30" s="31"/>
      <c r="K30" s="40"/>
      <c r="L30" s="21"/>
      <c r="M30" s="21"/>
      <c r="N30" s="40"/>
      <c r="O30" s="31"/>
      <c r="P30" s="21"/>
      <c r="Q30" s="21"/>
    </row>
    <row r="31" spans="1:17" ht="243.95" customHeight="1" x14ac:dyDescent="0.4">
      <c r="A31" s="75"/>
      <c r="B31" s="76"/>
      <c r="C31" s="77"/>
      <c r="D31" s="78"/>
      <c r="E31" s="23"/>
      <c r="F31" s="38"/>
      <c r="G31" s="29"/>
      <c r="H31" s="21"/>
      <c r="I31" s="21"/>
      <c r="J31" s="31"/>
      <c r="K31" s="40"/>
      <c r="L31" s="21"/>
      <c r="M31" s="21"/>
      <c r="N31" s="40"/>
      <c r="O31" s="31"/>
      <c r="P31" s="21"/>
      <c r="Q31" s="21"/>
    </row>
    <row r="32" spans="1:17" ht="243.95" customHeight="1" x14ac:dyDescent="0.4">
      <c r="A32" s="75"/>
      <c r="B32" s="76"/>
      <c r="C32" s="77"/>
      <c r="D32" s="78"/>
      <c r="E32" s="23"/>
      <c r="F32" s="38"/>
      <c r="G32" s="29"/>
      <c r="H32" s="21"/>
      <c r="I32" s="21"/>
      <c r="J32" s="31"/>
      <c r="K32" s="40"/>
      <c r="L32" s="21"/>
      <c r="M32" s="21"/>
      <c r="N32" s="40"/>
      <c r="O32" s="31"/>
      <c r="P32" s="21"/>
      <c r="Q32" s="21"/>
    </row>
    <row r="33" spans="1:17" ht="243.95" customHeight="1" x14ac:dyDescent="0.4">
      <c r="A33" s="75"/>
      <c r="B33" s="76"/>
      <c r="C33" s="77"/>
      <c r="D33" s="78"/>
      <c r="E33" s="23"/>
      <c r="F33" s="38"/>
      <c r="G33" s="29"/>
      <c r="H33" s="21"/>
      <c r="I33" s="21"/>
      <c r="J33" s="31"/>
      <c r="K33" s="40"/>
      <c r="L33" s="21"/>
      <c r="M33" s="21"/>
      <c r="N33" s="40"/>
      <c r="O33" s="31"/>
      <c r="P33" s="21"/>
      <c r="Q33" s="21"/>
    </row>
    <row r="34" spans="1:17" ht="243.95" customHeight="1" x14ac:dyDescent="0.4">
      <c r="A34" s="75"/>
      <c r="B34" s="76"/>
      <c r="C34" s="77"/>
      <c r="D34" s="78"/>
      <c r="E34" s="23"/>
      <c r="F34" s="38"/>
      <c r="G34" s="29"/>
      <c r="H34" s="21"/>
      <c r="I34" s="21"/>
      <c r="J34" s="31"/>
      <c r="K34" s="40"/>
      <c r="L34" s="21"/>
      <c r="M34" s="21"/>
      <c r="N34" s="40"/>
      <c r="O34" s="31"/>
      <c r="P34" s="21"/>
      <c r="Q34" s="21"/>
    </row>
    <row r="35" spans="1:17" ht="243.95" customHeight="1" x14ac:dyDescent="0.4">
      <c r="A35" s="75"/>
      <c r="B35" s="76"/>
      <c r="C35" s="77"/>
      <c r="D35" s="78"/>
      <c r="E35" s="23"/>
      <c r="F35" s="38"/>
      <c r="G35" s="29"/>
      <c r="H35" s="21"/>
      <c r="I35" s="21"/>
      <c r="J35" s="31"/>
      <c r="K35" s="40"/>
      <c r="L35" s="21"/>
      <c r="M35" s="21"/>
      <c r="N35" s="40"/>
      <c r="O35" s="31"/>
      <c r="P35" s="21"/>
      <c r="Q35" s="21"/>
    </row>
    <row r="36" spans="1:17" ht="243.95" customHeight="1" x14ac:dyDescent="0.4">
      <c r="A36" s="75"/>
      <c r="B36" s="76"/>
      <c r="C36" s="77"/>
      <c r="D36" s="78"/>
      <c r="E36" s="23"/>
      <c r="F36" s="38"/>
      <c r="G36" s="29"/>
      <c r="H36" s="21"/>
      <c r="I36" s="21"/>
      <c r="J36" s="31"/>
      <c r="K36" s="40"/>
      <c r="L36" s="21"/>
      <c r="M36" s="21"/>
      <c r="N36" s="40"/>
      <c r="O36" s="31"/>
      <c r="P36" s="21"/>
      <c r="Q36" s="21"/>
    </row>
    <row r="37" spans="1:17" ht="243.95" customHeight="1" x14ac:dyDescent="0.4">
      <c r="A37" s="75"/>
      <c r="B37" s="76"/>
      <c r="C37" s="77"/>
      <c r="D37" s="78"/>
      <c r="E37" s="23"/>
      <c r="F37" s="38"/>
      <c r="G37" s="29"/>
      <c r="H37" s="21"/>
      <c r="I37" s="21"/>
      <c r="J37" s="31"/>
      <c r="K37" s="40"/>
      <c r="L37" s="21"/>
      <c r="M37" s="21"/>
      <c r="N37" s="40"/>
      <c r="O37" s="31"/>
      <c r="P37" s="21"/>
      <c r="Q37" s="21"/>
    </row>
    <row r="38" spans="1:17" ht="243.95" customHeight="1" x14ac:dyDescent="0.4">
      <c r="A38" s="75"/>
      <c r="B38" s="76"/>
      <c r="C38" s="77"/>
      <c r="D38" s="78"/>
      <c r="E38" s="23"/>
      <c r="F38" s="38"/>
      <c r="G38" s="29"/>
      <c r="H38" s="21"/>
      <c r="I38" s="21"/>
      <c r="J38" s="31"/>
      <c r="K38" s="40"/>
      <c r="L38" s="21"/>
      <c r="M38" s="21"/>
      <c r="N38" s="40"/>
      <c r="O38" s="31"/>
      <c r="P38" s="21"/>
      <c r="Q38" s="21"/>
    </row>
    <row r="39" spans="1:17" ht="243.95" customHeight="1" x14ac:dyDescent="0.4">
      <c r="A39" s="75"/>
      <c r="B39" s="76"/>
      <c r="C39" s="77"/>
      <c r="D39" s="78"/>
      <c r="E39" s="23"/>
      <c r="F39" s="38"/>
      <c r="G39" s="29"/>
      <c r="H39" s="21"/>
      <c r="I39" s="21"/>
      <c r="J39" s="31"/>
      <c r="K39" s="40"/>
      <c r="L39" s="21"/>
      <c r="M39" s="21"/>
      <c r="N39" s="40"/>
      <c r="O39" s="31"/>
      <c r="P39" s="21"/>
      <c r="Q39" s="21"/>
    </row>
    <row r="40" spans="1:17" ht="243.95" customHeight="1" x14ac:dyDescent="0.4">
      <c r="A40" s="75"/>
      <c r="B40" s="76"/>
      <c r="C40" s="77"/>
      <c r="D40" s="78"/>
      <c r="E40" s="23"/>
      <c r="F40" s="38"/>
      <c r="G40" s="29"/>
      <c r="H40" s="21"/>
      <c r="I40" s="21"/>
      <c r="J40" s="31"/>
      <c r="K40" s="40"/>
      <c r="L40" s="21"/>
      <c r="M40" s="21"/>
      <c r="N40" s="40"/>
      <c r="O40" s="31"/>
      <c r="P40" s="21"/>
      <c r="Q40" s="21"/>
    </row>
    <row r="41" spans="1:17" ht="243.95" customHeight="1" x14ac:dyDescent="0.4">
      <c r="A41" s="22"/>
      <c r="B41" s="26"/>
      <c r="C41" s="35"/>
      <c r="D41" s="21"/>
      <c r="E41" s="23"/>
      <c r="F41" s="38"/>
      <c r="G41" s="29"/>
      <c r="H41" s="21"/>
      <c r="I41" s="21"/>
      <c r="J41" s="31"/>
      <c r="K41" s="40"/>
      <c r="L41" s="21"/>
      <c r="M41" s="21"/>
      <c r="N41" s="40"/>
      <c r="O41" s="31"/>
      <c r="P41" s="21"/>
      <c r="Q41" s="21"/>
    </row>
    <row r="42" spans="1:17" ht="243.95" customHeight="1" x14ac:dyDescent="0.4">
      <c r="A42" s="22"/>
      <c r="B42" s="26"/>
      <c r="C42" s="35"/>
      <c r="D42" s="21"/>
      <c r="E42" s="23"/>
      <c r="F42" s="38"/>
      <c r="G42" s="29"/>
      <c r="H42" s="21"/>
      <c r="I42" s="21"/>
      <c r="J42" s="31"/>
      <c r="K42" s="40"/>
      <c r="L42" s="21"/>
      <c r="M42" s="21"/>
      <c r="N42" s="40"/>
      <c r="O42" s="31"/>
      <c r="P42" s="21"/>
      <c r="Q42" s="21"/>
    </row>
    <row r="43" spans="1:17" ht="243.95" customHeight="1" x14ac:dyDescent="0.4">
      <c r="A43" s="22"/>
      <c r="B43" s="26"/>
      <c r="C43" s="35"/>
      <c r="D43" s="21"/>
      <c r="E43" s="23"/>
      <c r="F43" s="38"/>
      <c r="G43" s="29"/>
      <c r="H43" s="21"/>
      <c r="I43" s="21"/>
      <c r="J43" s="31"/>
      <c r="K43" s="40"/>
      <c r="L43" s="21"/>
      <c r="M43" s="21"/>
      <c r="N43" s="40"/>
      <c r="O43" s="31"/>
      <c r="P43" s="21"/>
      <c r="Q43" s="21"/>
    </row>
    <row r="44" spans="1:17" ht="243.95" customHeight="1" x14ac:dyDescent="0.4">
      <c r="A44" s="22"/>
      <c r="B44" s="26"/>
      <c r="C44" s="35"/>
      <c r="D44" s="21"/>
      <c r="E44" s="23"/>
      <c r="F44" s="38"/>
      <c r="G44" s="29"/>
      <c r="H44" s="21"/>
      <c r="I44" s="21"/>
      <c r="J44" s="31"/>
      <c r="K44" s="40"/>
      <c r="L44" s="21"/>
      <c r="M44" s="21"/>
      <c r="N44" s="40"/>
      <c r="O44" s="31"/>
      <c r="P44" s="21"/>
      <c r="Q44" s="21"/>
    </row>
    <row r="45" spans="1:17" ht="243.95" customHeight="1" x14ac:dyDescent="0.4">
      <c r="A45" s="22"/>
      <c r="B45" s="26"/>
      <c r="C45" s="35"/>
      <c r="D45" s="21"/>
      <c r="E45" s="23"/>
      <c r="F45" s="38"/>
      <c r="G45" s="29"/>
      <c r="H45" s="21"/>
      <c r="I45" s="21"/>
      <c r="J45" s="31"/>
      <c r="K45" s="40"/>
      <c r="L45" s="21"/>
      <c r="M45" s="21"/>
      <c r="N45" s="40"/>
      <c r="O45" s="31"/>
      <c r="P45" s="21"/>
      <c r="Q45" s="21"/>
    </row>
    <row r="46" spans="1:17" ht="243.95" customHeight="1" x14ac:dyDescent="0.4">
      <c r="A46" s="22"/>
      <c r="B46" s="26"/>
      <c r="C46" s="35"/>
      <c r="D46" s="21"/>
      <c r="E46" s="23"/>
      <c r="F46" s="38"/>
      <c r="G46" s="29"/>
      <c r="H46" s="21"/>
      <c r="I46" s="21"/>
      <c r="J46" s="31"/>
      <c r="K46" s="40"/>
      <c r="L46" s="21"/>
      <c r="M46" s="21"/>
      <c r="N46" s="40"/>
      <c r="O46" s="31"/>
      <c r="P46" s="21"/>
      <c r="Q46" s="21"/>
    </row>
    <row r="47" spans="1:17" ht="243.95" customHeight="1" x14ac:dyDescent="0.4">
      <c r="A47" s="22"/>
      <c r="B47" s="26"/>
      <c r="C47" s="35"/>
      <c r="D47" s="21"/>
      <c r="E47" s="23"/>
      <c r="F47" s="38"/>
      <c r="G47" s="29"/>
      <c r="H47" s="21"/>
      <c r="I47" s="21"/>
      <c r="J47" s="31"/>
      <c r="K47" s="40"/>
      <c r="L47" s="21"/>
      <c r="M47" s="21"/>
      <c r="N47" s="40"/>
      <c r="O47" s="31"/>
      <c r="P47" s="21"/>
      <c r="Q47" s="21"/>
    </row>
    <row r="48" spans="1:17" ht="243.95" customHeight="1" x14ac:dyDescent="0.4">
      <c r="A48" s="22"/>
      <c r="B48" s="26"/>
      <c r="C48" s="35"/>
      <c r="D48" s="21"/>
      <c r="E48" s="23"/>
      <c r="F48" s="38"/>
      <c r="G48" s="29"/>
      <c r="H48" s="21"/>
      <c r="I48" s="21"/>
      <c r="J48" s="31"/>
      <c r="K48" s="40"/>
      <c r="L48" s="21"/>
      <c r="M48" s="21"/>
      <c r="N48" s="40"/>
      <c r="O48" s="31"/>
      <c r="P48" s="21"/>
      <c r="Q48" s="21"/>
    </row>
    <row r="49" spans="1:17" ht="243.95" customHeight="1" x14ac:dyDescent="0.4">
      <c r="A49" s="22"/>
      <c r="B49" s="26"/>
      <c r="C49" s="35"/>
      <c r="D49" s="21"/>
      <c r="E49" s="23"/>
      <c r="F49" s="38"/>
      <c r="G49" s="29"/>
      <c r="H49" s="21"/>
      <c r="I49" s="21"/>
      <c r="J49" s="31"/>
      <c r="K49" s="40"/>
      <c r="L49" s="21"/>
      <c r="M49" s="21"/>
      <c r="N49" s="40"/>
      <c r="O49" s="31"/>
      <c r="P49" s="21"/>
      <c r="Q49" s="21"/>
    </row>
    <row r="50" spans="1:17" ht="243.95" customHeight="1" x14ac:dyDescent="0.4">
      <c r="A50" s="22"/>
      <c r="B50" s="26"/>
      <c r="C50" s="35"/>
      <c r="D50" s="21"/>
      <c r="E50" s="23"/>
      <c r="F50" s="38"/>
      <c r="G50" s="29"/>
      <c r="H50" s="21"/>
      <c r="I50" s="21"/>
      <c r="J50" s="31"/>
      <c r="K50" s="40"/>
      <c r="L50" s="21"/>
      <c r="M50" s="21"/>
      <c r="N50" s="40"/>
      <c r="O50" s="31"/>
      <c r="P50" s="21"/>
      <c r="Q50" s="21"/>
    </row>
    <row r="51" spans="1:17" ht="243.95" customHeight="1" x14ac:dyDescent="0.4">
      <c r="A51" s="22"/>
      <c r="B51" s="26"/>
      <c r="C51" s="35"/>
      <c r="D51" s="21"/>
      <c r="E51" s="23"/>
      <c r="F51" s="38"/>
      <c r="G51" s="29"/>
      <c r="H51" s="21"/>
      <c r="I51" s="21"/>
      <c r="J51" s="31"/>
      <c r="K51" s="40"/>
      <c r="L51" s="21"/>
      <c r="M51" s="21"/>
      <c r="N51" s="40"/>
      <c r="O51" s="31"/>
      <c r="P51" s="21"/>
      <c r="Q51" s="21"/>
    </row>
    <row r="52" spans="1:17" ht="243.95" customHeight="1" x14ac:dyDescent="0.4">
      <c r="A52" s="22"/>
      <c r="B52" s="26"/>
      <c r="C52" s="35"/>
      <c r="D52" s="21"/>
      <c r="E52" s="23"/>
      <c r="F52" s="38"/>
      <c r="G52" s="29"/>
      <c r="H52" s="21"/>
      <c r="I52" s="21"/>
      <c r="J52" s="31"/>
      <c r="K52" s="40"/>
      <c r="L52" s="21"/>
      <c r="M52" s="21"/>
      <c r="N52" s="40"/>
      <c r="O52" s="31"/>
      <c r="P52" s="21"/>
      <c r="Q52" s="21"/>
    </row>
    <row r="53" spans="1:17" ht="243.95" customHeight="1" x14ac:dyDescent="0.4">
      <c r="A53" s="22"/>
      <c r="B53" s="26"/>
      <c r="C53" s="35"/>
      <c r="D53" s="21"/>
      <c r="E53" s="23"/>
      <c r="F53" s="38"/>
      <c r="G53" s="29"/>
      <c r="H53" s="21"/>
      <c r="I53" s="21"/>
      <c r="J53" s="31"/>
      <c r="K53" s="40"/>
      <c r="L53" s="21"/>
      <c r="M53" s="21"/>
      <c r="N53" s="40"/>
      <c r="O53" s="31"/>
      <c r="P53" s="21"/>
      <c r="Q53" s="21"/>
    </row>
    <row r="54" spans="1:17" ht="243.95" customHeight="1" x14ac:dyDescent="0.4">
      <c r="A54" s="22"/>
      <c r="B54" s="26"/>
      <c r="C54" s="35"/>
      <c r="D54" s="21"/>
      <c r="E54" s="23"/>
      <c r="F54" s="38"/>
      <c r="G54" s="29"/>
      <c r="H54" s="21"/>
      <c r="I54" s="21"/>
      <c r="J54" s="31"/>
      <c r="K54" s="40"/>
      <c r="L54" s="21"/>
      <c r="M54" s="21"/>
      <c r="N54" s="40"/>
      <c r="O54" s="31"/>
      <c r="P54" s="21"/>
      <c r="Q54" s="21"/>
    </row>
    <row r="55" spans="1:17" ht="243.95" customHeight="1" x14ac:dyDescent="0.4">
      <c r="A55" s="22"/>
      <c r="B55" s="26"/>
      <c r="C55" s="35"/>
      <c r="D55" s="21"/>
      <c r="E55" s="23"/>
      <c r="F55" s="38"/>
      <c r="G55" s="29"/>
      <c r="H55" s="21"/>
      <c r="I55" s="21"/>
      <c r="J55" s="31"/>
      <c r="K55" s="40"/>
      <c r="L55" s="21"/>
      <c r="M55" s="21"/>
      <c r="N55" s="40"/>
      <c r="O55" s="31"/>
      <c r="P55" s="21"/>
      <c r="Q55" s="21"/>
    </row>
  </sheetData>
  <sheetProtection sheet="1" objects="1" scenarios="1"/>
  <dataConsolidate/>
  <phoneticPr fontId="0" type="noConversion"/>
  <pageMargins left="0.78740157480314965" right="0.78740157480314965" top="0.39370078740157483" bottom="0.39370078740157483" header="0.51181102362204722" footer="0.51181102362204722"/>
  <pageSetup paperSize="9" scale="81" orientation="portrait" r:id="rId1"/>
  <headerFooter alignWithMargins="0"/>
  <rowBreaks count="3" manualBreakCount="3">
    <brk id="4" max="15" man="1"/>
    <brk id="8" max="15" man="1"/>
    <brk id="1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dimension ref="A1:F30"/>
  <sheetViews>
    <sheetView zoomScaleNormal="100" workbookViewId="0">
      <selection activeCell="A4" sqref="A4:B4"/>
    </sheetView>
  </sheetViews>
  <sheetFormatPr baseColWidth="10" defaultRowHeight="12.75" x14ac:dyDescent="0.2"/>
  <cols>
    <col min="1" max="2" width="9.28515625" customWidth="1"/>
    <col min="3" max="3" width="25.7109375" customWidth="1"/>
    <col min="4" max="4" width="10.28515625" customWidth="1"/>
    <col min="5" max="5" width="9.28515625" customWidth="1"/>
    <col min="6" max="6" width="25.7109375" customWidth="1"/>
  </cols>
  <sheetData>
    <row r="1" spans="1:6" ht="17.45" customHeight="1" thickBot="1" x14ac:dyDescent="0.25">
      <c r="A1" s="279" t="s">
        <v>126</v>
      </c>
      <c r="B1" s="280"/>
      <c r="C1" s="280"/>
      <c r="D1" s="280"/>
      <c r="E1" s="280"/>
      <c r="F1" s="281"/>
    </row>
    <row r="2" spans="1:6" s="1" customFormat="1" ht="15.6" customHeight="1" thickBot="1" x14ac:dyDescent="0.25">
      <c r="A2" s="162"/>
      <c r="B2" s="162"/>
      <c r="C2" s="162"/>
      <c r="D2" s="282"/>
      <c r="E2" s="282"/>
      <c r="F2" s="282"/>
    </row>
    <row r="3" spans="1:6" ht="17.45" customHeight="1" x14ac:dyDescent="0.2">
      <c r="A3" s="272" t="s">
        <v>144</v>
      </c>
      <c r="B3" s="273"/>
      <c r="C3" s="148" t="s">
        <v>26</v>
      </c>
      <c r="D3" s="276" t="s">
        <v>1</v>
      </c>
      <c r="E3" s="273"/>
      <c r="F3" s="175" t="s">
        <v>30</v>
      </c>
    </row>
    <row r="4" spans="1:6" ht="17.45" customHeight="1" thickBot="1" x14ac:dyDescent="0.25">
      <c r="A4" s="274">
        <f>'Schr-Pr'!D1</f>
        <v>2025</v>
      </c>
      <c r="B4" s="275"/>
      <c r="C4" s="176">
        <f>'Schr-Pr'!A3</f>
        <v>0</v>
      </c>
      <c r="D4" s="277">
        <f>'Schr-Pr'!A5</f>
        <v>0</v>
      </c>
      <c r="E4" s="278"/>
      <c r="F4" s="140">
        <f>'Schr-Pr'!B5</f>
        <v>0</v>
      </c>
    </row>
    <row r="5" spans="1:6" s="1" customFormat="1" ht="15.6" customHeight="1" thickBot="1" x14ac:dyDescent="0.25">
      <c r="A5" s="159"/>
      <c r="B5" s="159"/>
      <c r="C5" s="160"/>
      <c r="D5" s="160"/>
      <c r="E5" s="159"/>
      <c r="F5" s="161"/>
    </row>
    <row r="6" spans="1:6" ht="24.95" customHeight="1" x14ac:dyDescent="0.2">
      <c r="A6" s="262" t="s">
        <v>127</v>
      </c>
      <c r="B6" s="263"/>
      <c r="C6" s="264"/>
      <c r="D6" s="263" t="s">
        <v>128</v>
      </c>
      <c r="E6" s="263"/>
      <c r="F6" s="264"/>
    </row>
    <row r="7" spans="1:6" ht="30" customHeight="1" x14ac:dyDescent="0.2">
      <c r="A7" s="267"/>
      <c r="B7" s="268"/>
      <c r="C7" s="269"/>
      <c r="D7" s="270"/>
      <c r="E7" s="270"/>
      <c r="F7" s="271"/>
    </row>
    <row r="8" spans="1:6" ht="24.95" customHeight="1" x14ac:dyDescent="0.2">
      <c r="A8" s="259" t="s">
        <v>136</v>
      </c>
      <c r="B8" s="260"/>
      <c r="C8" s="261"/>
      <c r="D8" s="260" t="s">
        <v>138</v>
      </c>
      <c r="E8" s="260"/>
      <c r="F8" s="261"/>
    </row>
    <row r="9" spans="1:6" ht="30" customHeight="1" x14ac:dyDescent="0.2">
      <c r="A9" s="267"/>
      <c r="B9" s="268"/>
      <c r="C9" s="269"/>
      <c r="D9" s="270" t="s">
        <v>16</v>
      </c>
      <c r="E9" s="270"/>
      <c r="F9" s="271"/>
    </row>
    <row r="10" spans="1:6" ht="24.95" customHeight="1" x14ac:dyDescent="0.2">
      <c r="A10" s="259" t="s">
        <v>135</v>
      </c>
      <c r="B10" s="260"/>
      <c r="C10" s="261"/>
      <c r="D10" s="265" t="s">
        <v>137</v>
      </c>
      <c r="E10" s="265"/>
      <c r="F10" s="266"/>
    </row>
    <row r="11" spans="1:6" ht="30" customHeight="1" x14ac:dyDescent="0.2">
      <c r="A11" s="267"/>
      <c r="B11" s="268"/>
      <c r="C11" s="269"/>
      <c r="D11" s="284"/>
      <c r="E11" s="284"/>
      <c r="F11" s="285"/>
    </row>
    <row r="12" spans="1:6" ht="24.95" customHeight="1" x14ac:dyDescent="0.2">
      <c r="A12" s="259" t="s">
        <v>129</v>
      </c>
      <c r="B12" s="260"/>
      <c r="C12" s="261"/>
      <c r="D12" s="260" t="s">
        <v>130</v>
      </c>
      <c r="E12" s="260"/>
      <c r="F12" s="261"/>
    </row>
    <row r="13" spans="1:6" ht="30" customHeight="1" x14ac:dyDescent="0.2">
      <c r="A13" s="283" t="s">
        <v>16</v>
      </c>
      <c r="B13" s="270"/>
      <c r="C13" s="271"/>
      <c r="D13" s="270" t="s">
        <v>16</v>
      </c>
      <c r="E13" s="270"/>
      <c r="F13" s="271"/>
    </row>
    <row r="14" spans="1:6" ht="24.95" customHeight="1" x14ac:dyDescent="0.2">
      <c r="A14" s="259" t="s">
        <v>133</v>
      </c>
      <c r="B14" s="260"/>
      <c r="C14" s="261"/>
      <c r="D14" s="260" t="s">
        <v>131</v>
      </c>
      <c r="E14" s="260"/>
      <c r="F14" s="261"/>
    </row>
    <row r="15" spans="1:6" ht="30" customHeight="1" x14ac:dyDescent="0.2">
      <c r="A15" s="267"/>
      <c r="B15" s="268"/>
      <c r="C15" s="269"/>
      <c r="D15" s="270" t="s">
        <v>16</v>
      </c>
      <c r="E15" s="270"/>
      <c r="F15" s="271"/>
    </row>
    <row r="16" spans="1:6" ht="24.95" customHeight="1" x14ac:dyDescent="0.2">
      <c r="A16" s="259" t="s">
        <v>134</v>
      </c>
      <c r="B16" s="260"/>
      <c r="C16" s="261"/>
      <c r="D16" s="260" t="s">
        <v>132</v>
      </c>
      <c r="E16" s="260"/>
      <c r="F16" s="261"/>
    </row>
    <row r="17" spans="1:6" ht="30" customHeight="1" thickBot="1" x14ac:dyDescent="0.25">
      <c r="A17" s="254"/>
      <c r="B17" s="255"/>
      <c r="C17" s="256"/>
      <c r="D17" s="257" t="s">
        <v>16</v>
      </c>
      <c r="E17" s="257"/>
      <c r="F17" s="258"/>
    </row>
    <row r="18" spans="1:6" ht="14.25" customHeight="1" thickBot="1" x14ac:dyDescent="0.25">
      <c r="A18" s="63"/>
      <c r="B18" s="63"/>
      <c r="C18" s="63"/>
      <c r="D18" s="63"/>
      <c r="E18" s="63"/>
      <c r="F18" s="63"/>
    </row>
    <row r="19" spans="1:6" ht="17.100000000000001" customHeight="1" x14ac:dyDescent="0.2">
      <c r="A19" s="251" t="s">
        <v>7</v>
      </c>
      <c r="B19" s="252"/>
      <c r="C19" s="253"/>
      <c r="D19" s="251" t="s">
        <v>7</v>
      </c>
      <c r="E19" s="252"/>
      <c r="F19" s="253"/>
    </row>
    <row r="20" spans="1:6" s="12" customFormat="1" ht="17.100000000000001" customHeight="1" thickBot="1" x14ac:dyDescent="0.25">
      <c r="A20" s="165" t="s">
        <v>8</v>
      </c>
      <c r="B20" s="166" t="s">
        <v>9</v>
      </c>
      <c r="C20" s="167" t="s">
        <v>10</v>
      </c>
      <c r="D20" s="165" t="s">
        <v>8</v>
      </c>
      <c r="E20" s="166" t="s">
        <v>9</v>
      </c>
      <c r="F20" s="167" t="s">
        <v>10</v>
      </c>
    </row>
    <row r="21" spans="1:6" ht="17.100000000000001" customHeight="1" x14ac:dyDescent="0.2">
      <c r="A21" s="168"/>
      <c r="B21" s="164"/>
      <c r="C21" s="169"/>
      <c r="D21" s="168"/>
      <c r="E21" s="164"/>
      <c r="F21" s="169"/>
    </row>
    <row r="22" spans="1:6" ht="17.100000000000001" customHeight="1" x14ac:dyDescent="0.2">
      <c r="A22" s="170"/>
      <c r="B22" s="163"/>
      <c r="C22" s="171"/>
      <c r="D22" s="170"/>
      <c r="E22" s="163"/>
      <c r="F22" s="171"/>
    </row>
    <row r="23" spans="1:6" ht="17.100000000000001" customHeight="1" x14ac:dyDescent="0.2">
      <c r="A23" s="170"/>
      <c r="B23" s="163"/>
      <c r="C23" s="171"/>
      <c r="D23" s="170"/>
      <c r="E23" s="163"/>
      <c r="F23" s="171"/>
    </row>
    <row r="24" spans="1:6" ht="17.100000000000001" customHeight="1" x14ac:dyDescent="0.2">
      <c r="A24" s="170"/>
      <c r="B24" s="163"/>
      <c r="C24" s="171"/>
      <c r="D24" s="170"/>
      <c r="E24" s="163"/>
      <c r="F24" s="171"/>
    </row>
    <row r="25" spans="1:6" ht="17.100000000000001" customHeight="1" x14ac:dyDescent="0.2">
      <c r="A25" s="170"/>
      <c r="B25" s="163"/>
      <c r="C25" s="171"/>
      <c r="D25" s="170"/>
      <c r="E25" s="163"/>
      <c r="F25" s="171"/>
    </row>
    <row r="26" spans="1:6" ht="17.100000000000001" customHeight="1" x14ac:dyDescent="0.2">
      <c r="A26" s="170"/>
      <c r="B26" s="163"/>
      <c r="C26" s="171"/>
      <c r="D26" s="170"/>
      <c r="E26" s="163"/>
      <c r="F26" s="171"/>
    </row>
    <row r="27" spans="1:6" ht="17.100000000000001" customHeight="1" x14ac:dyDescent="0.2">
      <c r="A27" s="170"/>
      <c r="B27" s="163"/>
      <c r="C27" s="171"/>
      <c r="D27" s="170"/>
      <c r="E27" s="163"/>
      <c r="F27" s="171"/>
    </row>
    <row r="28" spans="1:6" ht="17.100000000000001" customHeight="1" x14ac:dyDescent="0.2">
      <c r="A28" s="170"/>
      <c r="B28" s="163"/>
      <c r="C28" s="171"/>
      <c r="D28" s="170"/>
      <c r="E28" s="163"/>
      <c r="F28" s="171"/>
    </row>
    <row r="29" spans="1:6" ht="17.100000000000001" customHeight="1" x14ac:dyDescent="0.2">
      <c r="A29" s="170"/>
      <c r="B29" s="163"/>
      <c r="C29" s="171"/>
      <c r="D29" s="170"/>
      <c r="E29" s="163"/>
      <c r="F29" s="171"/>
    </row>
    <row r="30" spans="1:6" ht="17.100000000000001" customHeight="1" thickBot="1" x14ac:dyDescent="0.25">
      <c r="A30" s="172"/>
      <c r="B30" s="173"/>
      <c r="C30" s="174"/>
      <c r="D30" s="172"/>
      <c r="E30" s="173"/>
      <c r="F30" s="174"/>
    </row>
  </sheetData>
  <sheetProtection sheet="1" objects="1" scenarios="1"/>
  <mergeCells count="32">
    <mergeCell ref="A11:C11"/>
    <mergeCell ref="A13:C13"/>
    <mergeCell ref="A15:C15"/>
    <mergeCell ref="D15:F15"/>
    <mergeCell ref="D13:F13"/>
    <mergeCell ref="D11:F11"/>
    <mergeCell ref="A3:B3"/>
    <mergeCell ref="A4:B4"/>
    <mergeCell ref="D3:E3"/>
    <mergeCell ref="D4:E4"/>
    <mergeCell ref="A1:F1"/>
    <mergeCell ref="D2:F2"/>
    <mergeCell ref="A6:C6"/>
    <mergeCell ref="D6:F6"/>
    <mergeCell ref="D8:F8"/>
    <mergeCell ref="A8:C8"/>
    <mergeCell ref="A10:C10"/>
    <mergeCell ref="D10:F10"/>
    <mergeCell ref="A7:C7"/>
    <mergeCell ref="A9:C9"/>
    <mergeCell ref="D9:F9"/>
    <mergeCell ref="D7:F7"/>
    <mergeCell ref="A19:C19"/>
    <mergeCell ref="D19:F19"/>
    <mergeCell ref="A17:C17"/>
    <mergeCell ref="D17:F17"/>
    <mergeCell ref="A12:C12"/>
    <mergeCell ref="D12:F12"/>
    <mergeCell ref="A14:C14"/>
    <mergeCell ref="D14:F14"/>
    <mergeCell ref="D16:F16"/>
    <mergeCell ref="A16:C16"/>
  </mergeCells>
  <phoneticPr fontId="0" type="noConversion"/>
  <pageMargins left="0.78740157499999996" right="0.49" top="0.51"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dimension ref="A1:G72"/>
  <sheetViews>
    <sheetView topLeftCell="A55" zoomScaleNormal="100" workbookViewId="0"/>
  </sheetViews>
  <sheetFormatPr baseColWidth="10" defaultRowHeight="12.75" x14ac:dyDescent="0.2"/>
  <cols>
    <col min="1" max="4" width="20.7109375" customWidth="1"/>
  </cols>
  <sheetData>
    <row r="1" spans="1:4" s="18" customFormat="1" ht="18.75" thickBot="1" x14ac:dyDescent="0.3">
      <c r="A1" s="144" t="s">
        <v>18</v>
      </c>
      <c r="B1" s="145"/>
      <c r="C1" s="149">
        <f>'Schr-Pr'!D1</f>
        <v>2025</v>
      </c>
      <c r="D1" s="43"/>
    </row>
    <row r="2" spans="1:4" s="18" customFormat="1" ht="9.9499999999999993" customHeight="1" thickBot="1" x14ac:dyDescent="0.3">
      <c r="A2" s="17"/>
      <c r="D2" s="43"/>
    </row>
    <row r="3" spans="1:4" s="42" customFormat="1" ht="17.45" customHeight="1" x14ac:dyDescent="0.2">
      <c r="A3" s="286" t="s">
        <v>26</v>
      </c>
      <c r="B3" s="287"/>
      <c r="C3" s="288"/>
    </row>
    <row r="4" spans="1:4" s="18" customFormat="1" ht="17.45" customHeight="1" thickBot="1" x14ac:dyDescent="0.3">
      <c r="A4" s="289">
        <f>'Schr-Pr'!A3</f>
        <v>0</v>
      </c>
      <c r="B4" s="290"/>
      <c r="C4" s="291"/>
      <c r="D4" s="19"/>
    </row>
    <row r="5" spans="1:4" s="47" customFormat="1" ht="9.9499999999999993" customHeight="1" thickBot="1" x14ac:dyDescent="0.3">
      <c r="A5" s="44"/>
      <c r="B5" s="45"/>
      <c r="C5" s="139"/>
      <c r="D5" s="46"/>
    </row>
    <row r="6" spans="1:4" s="18" customFormat="1" ht="17.45" customHeight="1" x14ac:dyDescent="0.25">
      <c r="A6" s="302" t="s">
        <v>1</v>
      </c>
      <c r="B6" s="303"/>
      <c r="C6" s="142" t="s">
        <v>30</v>
      </c>
      <c r="D6" s="19"/>
    </row>
    <row r="7" spans="1:4" s="18" customFormat="1" ht="17.45" customHeight="1" thickBot="1" x14ac:dyDescent="0.3">
      <c r="A7" s="304">
        <f>'Schr-Pr'!A5</f>
        <v>0</v>
      </c>
      <c r="B7" s="305"/>
      <c r="C7" s="141">
        <f>'Schr-Pr'!B5</f>
        <v>0</v>
      </c>
      <c r="D7" s="19"/>
    </row>
    <row r="8" spans="1:4" s="19" customFormat="1" ht="9.9499999999999993" customHeight="1" thickBot="1" x14ac:dyDescent="0.3"/>
    <row r="9" spans="1:4" ht="39.950000000000003" customHeight="1" thickBot="1" x14ac:dyDescent="0.25">
      <c r="A9" s="143" t="str">
        <f>IF('Schr-Pr'!B8&lt;&gt;"",CONCATENATE('Schr-Pr'!A8," / ",'Schr-Pr'!B8),"")</f>
        <v/>
      </c>
      <c r="B9" s="143" t="str">
        <f>IF('Schr-Pr'!B9&lt;&gt;"",CONCATENATE('Schr-Pr'!A9," / ",'Schr-Pr'!B9),"")</f>
        <v/>
      </c>
      <c r="C9" s="143" t="str">
        <f>IF('Schr-Pr'!B10&lt;&gt;"",CONCATENATE('Schr-Pr'!A10," / ",'Schr-Pr'!B10),"")</f>
        <v/>
      </c>
    </row>
    <row r="10" spans="1:4" ht="39.950000000000003" customHeight="1" thickBot="1" x14ac:dyDescent="0.25">
      <c r="A10" s="143" t="str">
        <f>IF('Schr-Pr'!B11&lt;&gt;"",CONCATENATE('Schr-Pr'!A11," / ",'Schr-Pr'!B11),"")</f>
        <v/>
      </c>
      <c r="B10" s="143" t="str">
        <f>IF('Schr-Pr'!B12&lt;&gt;"",CONCATENATE('Schr-Pr'!A12," / ",'Schr-Pr'!B12),"")</f>
        <v/>
      </c>
      <c r="C10" s="143" t="str">
        <f>IF('Schr-Pr'!B13&lt;&gt;"",CONCATENATE('Schr-Pr'!A13," / ",'Schr-Pr'!B13),"")</f>
        <v/>
      </c>
    </row>
    <row r="11" spans="1:4" ht="39.950000000000003" customHeight="1" thickBot="1" x14ac:dyDescent="0.25">
      <c r="A11" s="143" t="str">
        <f>IF('Schr-Pr'!B14&lt;&gt;"",CONCATENATE('Schr-Pr'!A14," / ",'Schr-Pr'!B14),"")</f>
        <v/>
      </c>
      <c r="B11" s="143" t="str">
        <f>IF('Schr-Pr'!B15&lt;&gt;"",CONCATENATE('Schr-Pr'!A15," / ",'Schr-Pr'!B15),"")</f>
        <v/>
      </c>
      <c r="C11" s="143" t="str">
        <f>IF('Schr-Pr'!B16&lt;&gt;"",CONCATENATE('Schr-Pr'!A16," / ",'Schr-Pr'!B16),"")</f>
        <v/>
      </c>
    </row>
    <row r="12" spans="1:4" ht="39.950000000000003" customHeight="1" thickBot="1" x14ac:dyDescent="0.25">
      <c r="A12" s="143" t="str">
        <f>IF('Schr-Pr'!B17&lt;&gt;"",CONCATENATE('Schr-Pr'!A17," / ",'Schr-Pr'!B17),"")</f>
        <v/>
      </c>
      <c r="B12" s="143" t="str">
        <f>IF('Schr-Pr'!B18&lt;&gt;"",CONCATENATE('Schr-Pr'!A18," / ",'Schr-Pr'!B18),"")</f>
        <v/>
      </c>
      <c r="C12" s="143" t="str">
        <f>IF('Schr-Pr'!B19&lt;&gt;"",CONCATENATE('Schr-Pr'!A19," / ",'Schr-Pr'!B19),"")</f>
        <v/>
      </c>
    </row>
    <row r="13" spans="1:4" ht="39.950000000000003" customHeight="1" thickBot="1" x14ac:dyDescent="0.25">
      <c r="A13" s="143" t="str">
        <f>IF('Schr-Pr'!B20&lt;&gt;"",CONCATENATE('Schr-Pr'!A20," / ",'Schr-Pr'!B20),"")</f>
        <v/>
      </c>
      <c r="B13" s="143" t="str">
        <f>IF('Schr-Pr'!B21&lt;&gt;"",CONCATENATE('Schr-Pr'!A21," / ",'Schr-Pr'!B21),"")</f>
        <v/>
      </c>
      <c r="C13" s="143" t="str">
        <f>IF('Schr-Pr'!B22&lt;&gt;"",CONCATENATE('Schr-Pr'!A22," / ",'Schr-Pr'!B22),"")</f>
        <v/>
      </c>
    </row>
    <row r="14" spans="1:4" s="14" customFormat="1" ht="39.950000000000003" customHeight="1" thickBot="1" x14ac:dyDescent="0.25">
      <c r="A14" s="143" t="str">
        <f>IF('Schr-Pr'!B23&lt;&gt;"",CONCATENATE('Schr-Pr'!A23," / ",'Schr-Pr'!B23),"")</f>
        <v/>
      </c>
      <c r="B14" s="143" t="str">
        <f>IF('Schr-Pr'!B24&lt;&gt;"",CONCATENATE('Schr-Pr'!A24," / ",'Schr-Pr'!B24),"")</f>
        <v/>
      </c>
      <c r="C14" s="143" t="str">
        <f>IF('Schr-Pr'!B25&lt;&gt;"",CONCATENATE('Schr-Pr'!A25," / ",'Schr-Pr'!B25),"")</f>
        <v/>
      </c>
    </row>
    <row r="15" spans="1:4" s="14" customFormat="1" ht="39.950000000000003" customHeight="1" thickBot="1" x14ac:dyDescent="0.25">
      <c r="A15" s="143" t="str">
        <f>IF('Schr-Pr'!B26&lt;&gt;"",CONCATENATE('Schr-Pr'!A26," / ",'Schr-Pr'!B26),"")</f>
        <v/>
      </c>
      <c r="B15" s="143" t="str">
        <f>IF('Schr-Pr'!B27&lt;&gt;"",CONCATENATE('Schr-Pr'!A27," / ",'Schr-Pr'!B27),"")</f>
        <v/>
      </c>
      <c r="C15" s="143" t="str">
        <f>IF('Schr-Pr'!B28&lt;&gt;"",CONCATENATE('Schr-Pr'!A28," / ",'Schr-Pr'!B28),"")</f>
        <v/>
      </c>
    </row>
    <row r="16" spans="1:4" s="14" customFormat="1" ht="39.950000000000003" customHeight="1" thickBot="1" x14ac:dyDescent="0.25">
      <c r="A16" s="143" t="str">
        <f>IF('Schr-Pr'!B29&lt;&gt;"",CONCATENATE('Schr-Pr'!A29," / ",'Schr-Pr'!B29),"")</f>
        <v/>
      </c>
      <c r="B16" s="143" t="str">
        <f>IF('Schr-Pr'!B30&lt;&gt;"",CONCATENATE('Schr-Pr'!A30," / ",'Schr-Pr'!B30),"")</f>
        <v/>
      </c>
      <c r="C16" s="143" t="str">
        <f>IF('Schr-Pr'!B31&lt;&gt;"",CONCATENATE('Schr-Pr'!A31," / ",'Schr-Pr'!B31),"")</f>
        <v/>
      </c>
    </row>
    <row r="17" spans="1:7" s="14" customFormat="1" ht="39.950000000000003" customHeight="1" thickBot="1" x14ac:dyDescent="0.25">
      <c r="A17" s="143" t="str">
        <f>IF('Schr-Pr'!B32&lt;&gt;"",CONCATENATE('Schr-Pr'!A32," / ",'Schr-Pr'!B32),"")</f>
        <v/>
      </c>
      <c r="B17" s="143" t="str">
        <f>IF('Schr-Pr'!B33&lt;&gt;"",CONCATENATE('Schr-Pr'!A33," / ",'Schr-Pr'!B33),"")</f>
        <v/>
      </c>
      <c r="C17" s="143" t="str">
        <f>IF('Schr-Pr'!B34&lt;&gt;"",CONCATENATE('Schr-Pr'!A34," / ",'Schr-Pr'!B34),"")</f>
        <v/>
      </c>
    </row>
    <row r="18" spans="1:7" s="14" customFormat="1" ht="39.950000000000003" customHeight="1" thickBot="1" x14ac:dyDescent="0.25">
      <c r="A18" s="143" t="str">
        <f>IF('Schr-Pr'!B35&lt;&gt;"",CONCATENATE('Schr-Pr'!A35," / ",'Schr-Pr'!B35),"")</f>
        <v/>
      </c>
      <c r="B18" s="143" t="str">
        <f>IF('Schr-Pr'!B36&lt;&gt;"",CONCATENATE('Schr-Pr'!A36," / ",'Schr-Pr'!B36),"")</f>
        <v/>
      </c>
      <c r="C18" s="143" t="str">
        <f>IF('Schr-Pr'!B37&lt;&gt;"",CONCATENATE('Schr-Pr'!A37," / ",'Schr-Pr'!B37),"")</f>
        <v/>
      </c>
      <c r="G18" s="15"/>
    </row>
    <row r="19" spans="1:7" s="14" customFormat="1" ht="15" customHeight="1" x14ac:dyDescent="0.2">
      <c r="B19" s="79"/>
      <c r="C19" s="16"/>
    </row>
    <row r="20" spans="1:7" s="14" customFormat="1" ht="15" customHeight="1" x14ac:dyDescent="0.2">
      <c r="B20" s="16"/>
      <c r="C20" s="16"/>
    </row>
    <row r="21" spans="1:7" ht="15" customHeight="1" x14ac:dyDescent="0.2"/>
    <row r="22" spans="1:7" ht="15" customHeight="1" x14ac:dyDescent="0.2">
      <c r="A22" s="154" t="s">
        <v>19</v>
      </c>
      <c r="B22" s="155">
        <f>'Schr-Pr'!D1</f>
        <v>2025</v>
      </c>
      <c r="C22" s="308">
        <f>Erstkorrekturschule</f>
        <v>0</v>
      </c>
      <c r="D22" s="309"/>
    </row>
    <row r="23" spans="1:7" ht="15" customHeight="1" x14ac:dyDescent="0.2">
      <c r="A23" s="154">
        <f>'Schr-Pr'!A5</f>
        <v>0</v>
      </c>
      <c r="B23" s="154">
        <f>Kursbezeichnung</f>
        <v>0</v>
      </c>
      <c r="C23" s="310"/>
      <c r="D23" s="311"/>
    </row>
    <row r="24" spans="1:7" s="1" customFormat="1" ht="15" customHeight="1" x14ac:dyDescent="0.2">
      <c r="A24" s="3"/>
      <c r="B24" s="3"/>
      <c r="C24" s="3"/>
      <c r="D24" s="3"/>
    </row>
    <row r="25" spans="1:7" ht="15" customHeight="1" x14ac:dyDescent="0.2">
      <c r="A25" s="292" t="s">
        <v>11</v>
      </c>
      <c r="B25" s="292"/>
      <c r="C25" s="292"/>
      <c r="D25" s="292"/>
    </row>
    <row r="26" spans="1:7" ht="15" customHeight="1" x14ac:dyDescent="0.2">
      <c r="A26" s="156" t="s">
        <v>12</v>
      </c>
      <c r="B26" s="157" t="s">
        <v>6</v>
      </c>
      <c r="C26" s="156" t="s">
        <v>12</v>
      </c>
      <c r="D26" s="157" t="s">
        <v>6</v>
      </c>
    </row>
    <row r="27" spans="1:7" ht="15" customHeight="1" x14ac:dyDescent="0.2">
      <c r="A27" s="13"/>
      <c r="B27" s="13"/>
      <c r="C27" s="13"/>
      <c r="D27" s="13"/>
    </row>
    <row r="28" spans="1:7" ht="15" customHeight="1" x14ac:dyDescent="0.2">
      <c r="A28" s="13"/>
      <c r="B28" s="13"/>
      <c r="C28" s="13"/>
      <c r="D28" s="13"/>
    </row>
    <row r="29" spans="1:7" ht="15" customHeight="1" x14ac:dyDescent="0.2">
      <c r="A29" s="13"/>
      <c r="B29" s="13"/>
      <c r="C29" s="13"/>
      <c r="D29" s="13"/>
    </row>
    <row r="30" spans="1:7" ht="15" customHeight="1" x14ac:dyDescent="0.2">
      <c r="A30" s="13"/>
      <c r="B30" s="13"/>
      <c r="C30" s="13"/>
      <c r="D30" s="13"/>
    </row>
    <row r="31" spans="1:7" ht="15" customHeight="1" x14ac:dyDescent="0.2">
      <c r="A31" s="13"/>
      <c r="B31" s="13"/>
      <c r="C31" s="13"/>
      <c r="D31" s="13"/>
    </row>
    <row r="32" spans="1:7" ht="15" customHeight="1" x14ac:dyDescent="0.2">
      <c r="A32" s="13"/>
      <c r="B32" s="13"/>
      <c r="C32" s="13"/>
      <c r="D32" s="13"/>
    </row>
    <row r="33" spans="1:4" ht="15" customHeight="1" x14ac:dyDescent="0.2">
      <c r="A33" s="13"/>
      <c r="B33" s="13"/>
      <c r="C33" s="13"/>
      <c r="D33" s="13"/>
    </row>
    <row r="34" spans="1:4" ht="15" customHeight="1" x14ac:dyDescent="0.2">
      <c r="A34" s="13"/>
      <c r="B34" s="13"/>
      <c r="C34" s="13"/>
      <c r="D34" s="13"/>
    </row>
    <row r="35" spans="1:4" ht="15" customHeight="1" x14ac:dyDescent="0.2">
      <c r="A35" s="13"/>
      <c r="B35" s="13"/>
      <c r="C35" s="13"/>
      <c r="D35" s="13"/>
    </row>
    <row r="36" spans="1:4" ht="15" customHeight="1" x14ac:dyDescent="0.2">
      <c r="A36" s="13"/>
      <c r="B36" s="13"/>
      <c r="C36" s="13"/>
      <c r="D36" s="13"/>
    </row>
    <row r="37" spans="1:4" ht="15" customHeight="1" x14ac:dyDescent="0.2">
      <c r="A37" s="13"/>
      <c r="B37" s="13"/>
      <c r="C37" s="13"/>
      <c r="D37" s="13"/>
    </row>
    <row r="38" spans="1:4" ht="15" customHeight="1" x14ac:dyDescent="0.2">
      <c r="A38" s="13"/>
      <c r="B38" s="13"/>
      <c r="C38" s="13"/>
      <c r="D38" s="13"/>
    </row>
    <row r="39" spans="1:4" ht="15" customHeight="1" x14ac:dyDescent="0.2">
      <c r="A39" s="13"/>
      <c r="B39" s="13"/>
      <c r="C39" s="13"/>
      <c r="D39" s="13"/>
    </row>
    <row r="40" spans="1:4" ht="15" customHeight="1" x14ac:dyDescent="0.2">
      <c r="A40" s="13"/>
      <c r="B40" s="13"/>
      <c r="C40" s="13"/>
      <c r="D40" s="13"/>
    </row>
    <row r="41" spans="1:4" ht="15" customHeight="1" x14ac:dyDescent="0.2">
      <c r="A41" s="13"/>
      <c r="B41" s="13"/>
      <c r="C41" s="13"/>
      <c r="D41" s="13"/>
    </row>
    <row r="42" spans="1:4" ht="15" customHeight="1" x14ac:dyDescent="0.2">
      <c r="A42" s="13"/>
      <c r="B42" s="13"/>
      <c r="C42" s="13"/>
      <c r="D42" s="13"/>
    </row>
    <row r="43" spans="1:4" ht="15" customHeight="1" x14ac:dyDescent="0.2">
      <c r="A43" s="13"/>
      <c r="B43" s="13"/>
      <c r="C43" s="13"/>
      <c r="D43" s="13"/>
    </row>
    <row r="44" spans="1:4" ht="15" customHeight="1" x14ac:dyDescent="0.2">
      <c r="A44" s="13"/>
      <c r="B44" s="13"/>
      <c r="C44" s="13"/>
      <c r="D44" s="13"/>
    </row>
    <row r="45" spans="1:4" ht="15" customHeight="1" x14ac:dyDescent="0.2">
      <c r="A45" s="13"/>
      <c r="B45" s="13"/>
      <c r="C45" s="13"/>
      <c r="D45" s="13"/>
    </row>
    <row r="46" spans="1:4" ht="15" customHeight="1" x14ac:dyDescent="0.2">
      <c r="A46" s="13"/>
      <c r="B46" s="13"/>
      <c r="C46" s="13"/>
      <c r="D46" s="13"/>
    </row>
    <row r="47" spans="1:4" ht="15" customHeight="1" x14ac:dyDescent="0.2">
      <c r="A47" s="13"/>
      <c r="B47" s="13"/>
      <c r="C47" s="13"/>
      <c r="D47" s="13"/>
    </row>
    <row r="48" spans="1:4" ht="15" customHeight="1" x14ac:dyDescent="0.2">
      <c r="A48" s="13"/>
      <c r="B48" s="13"/>
      <c r="C48" s="13"/>
      <c r="D48" s="13"/>
    </row>
    <row r="49" spans="1:4" ht="15" customHeight="1" x14ac:dyDescent="0.2">
      <c r="A49" s="13"/>
      <c r="B49" s="13"/>
      <c r="C49" s="13"/>
      <c r="D49" s="13"/>
    </row>
    <row r="50" spans="1:4" ht="15" customHeight="1" x14ac:dyDescent="0.2">
      <c r="A50" s="13"/>
      <c r="B50" s="13"/>
      <c r="C50" s="13"/>
      <c r="D50" s="13"/>
    </row>
    <row r="51" spans="1:4" ht="15" customHeight="1" x14ac:dyDescent="0.2">
      <c r="A51" s="13"/>
      <c r="B51" s="13"/>
      <c r="C51" s="13"/>
      <c r="D51" s="13"/>
    </row>
    <row r="52" spans="1:4" ht="15" customHeight="1" x14ac:dyDescent="0.2">
      <c r="A52" s="13"/>
      <c r="B52" s="13"/>
      <c r="C52" s="13"/>
      <c r="D52" s="13"/>
    </row>
    <row r="53" spans="1:4" ht="15" customHeight="1" x14ac:dyDescent="0.2">
      <c r="A53" s="13"/>
      <c r="B53" s="13"/>
      <c r="C53" s="13"/>
      <c r="D53" s="13"/>
    </row>
    <row r="54" spans="1:4" ht="15" customHeight="1" x14ac:dyDescent="0.2">
      <c r="A54" s="13"/>
      <c r="B54" s="13"/>
      <c r="C54" s="13"/>
      <c r="D54" s="13"/>
    </row>
    <row r="55" spans="1:4" ht="15" customHeight="1" x14ac:dyDescent="0.2">
      <c r="A55" s="13"/>
      <c r="B55" s="13"/>
      <c r="C55" s="13"/>
      <c r="D55" s="13"/>
    </row>
    <row r="56" spans="1:4" ht="15" customHeight="1" x14ac:dyDescent="0.2">
      <c r="A56" s="13"/>
      <c r="B56" s="13"/>
      <c r="C56" s="13"/>
      <c r="D56" s="13"/>
    </row>
    <row r="57" spans="1:4" ht="15" customHeight="1" x14ac:dyDescent="0.2">
      <c r="A57" s="13"/>
      <c r="B57" s="13"/>
      <c r="C57" s="13"/>
      <c r="D57" s="13"/>
    </row>
    <row r="58" spans="1:4" ht="15" customHeight="1" x14ac:dyDescent="0.2">
      <c r="A58" s="13"/>
      <c r="B58" s="13"/>
      <c r="C58" s="13"/>
      <c r="D58" s="13"/>
    </row>
    <row r="59" spans="1:4" ht="15" customHeight="1" x14ac:dyDescent="0.2">
      <c r="A59" s="13"/>
      <c r="B59" s="13"/>
      <c r="C59" s="13"/>
      <c r="D59" s="13"/>
    </row>
    <row r="60" spans="1:4" ht="15" customHeight="1" x14ac:dyDescent="0.2">
      <c r="A60" s="13"/>
      <c r="B60" s="13"/>
      <c r="C60" s="13"/>
      <c r="D60" s="13"/>
    </row>
    <row r="61" spans="1:4" ht="15" customHeight="1" x14ac:dyDescent="0.2">
      <c r="A61" s="13"/>
      <c r="B61" s="13"/>
      <c r="C61" s="13"/>
      <c r="D61" s="13"/>
    </row>
    <row r="62" spans="1:4" ht="15" customHeight="1" x14ac:dyDescent="0.2">
      <c r="A62" s="13"/>
      <c r="B62" s="13"/>
      <c r="C62" s="13"/>
      <c r="D62" s="13"/>
    </row>
    <row r="63" spans="1:4" ht="15" customHeight="1" x14ac:dyDescent="0.2">
      <c r="A63" s="13"/>
      <c r="B63" s="13"/>
      <c r="C63" s="13"/>
      <c r="D63" s="13"/>
    </row>
    <row r="64" spans="1:4" ht="15" customHeight="1" x14ac:dyDescent="0.2">
      <c r="A64" s="13"/>
      <c r="B64" s="13"/>
      <c r="C64" s="13"/>
      <c r="D64" s="13"/>
    </row>
    <row r="65" spans="1:4" ht="15" customHeight="1" x14ac:dyDescent="0.2">
      <c r="A65" s="306" t="s">
        <v>13</v>
      </c>
      <c r="B65" s="306"/>
      <c r="C65" s="306"/>
      <c r="D65" s="307"/>
    </row>
    <row r="66" spans="1:4" ht="15" customHeight="1" x14ac:dyDescent="0.2">
      <c r="A66" s="293"/>
      <c r="B66" s="294"/>
      <c r="C66" s="294"/>
      <c r="D66" s="295"/>
    </row>
    <row r="67" spans="1:4" ht="15" customHeight="1" x14ac:dyDescent="0.2">
      <c r="A67" s="296"/>
      <c r="B67" s="297"/>
      <c r="C67" s="297"/>
      <c r="D67" s="298"/>
    </row>
    <row r="68" spans="1:4" ht="15" customHeight="1" x14ac:dyDescent="0.2">
      <c r="A68" s="299"/>
      <c r="B68" s="300"/>
      <c r="C68" s="300"/>
      <c r="D68" s="301"/>
    </row>
    <row r="69" spans="1:4" ht="15" customHeight="1" x14ac:dyDescent="0.2"/>
    <row r="70" spans="1:4" ht="15" customHeight="1" x14ac:dyDescent="0.2">
      <c r="A70" s="146" t="s">
        <v>14</v>
      </c>
      <c r="C70" s="292" t="s">
        <v>15</v>
      </c>
      <c r="D70" s="292"/>
    </row>
    <row r="71" spans="1:4" ht="26.1" customHeight="1" x14ac:dyDescent="0.2">
      <c r="A71" s="10"/>
      <c r="C71" s="10"/>
      <c r="D71" s="10"/>
    </row>
    <row r="72" spans="1:4" x14ac:dyDescent="0.2">
      <c r="C72" s="147" t="s">
        <v>10</v>
      </c>
    </row>
  </sheetData>
  <sheetProtection sheet="1" objects="1" scenarios="1"/>
  <mergeCells count="9">
    <mergeCell ref="A3:C3"/>
    <mergeCell ref="A4:C4"/>
    <mergeCell ref="C70:D70"/>
    <mergeCell ref="A66:D68"/>
    <mergeCell ref="A6:B6"/>
    <mergeCell ref="A7:B7"/>
    <mergeCell ref="A65:D65"/>
    <mergeCell ref="C22:D23"/>
    <mergeCell ref="A25:D25"/>
  </mergeCells>
  <phoneticPr fontId="0" type="noConversion"/>
  <pageMargins left="0.78740157499999996" right="0.78740157499999996" top="0.51" bottom="0.8" header="0.4921259845" footer="0.4921259845"/>
  <pageSetup paperSize="9" scale="96" orientation="portrait" r:id="rId1"/>
  <headerFooter alignWithMargins="0"/>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dimension ref="A1:G69"/>
  <sheetViews>
    <sheetView topLeftCell="A16" zoomScaleNormal="100" workbookViewId="0">
      <selection activeCell="F13" sqref="F13"/>
    </sheetView>
  </sheetViews>
  <sheetFormatPr baseColWidth="10" defaultRowHeight="12.75" x14ac:dyDescent="0.2"/>
  <cols>
    <col min="1" max="4" width="20.7109375" customWidth="1"/>
  </cols>
  <sheetData>
    <row r="1" spans="1:7" s="32" customFormat="1" ht="18" customHeight="1" x14ac:dyDescent="0.2">
      <c r="A1" s="314" t="s">
        <v>18</v>
      </c>
      <c r="B1" s="315"/>
      <c r="C1" s="315"/>
      <c r="D1" s="153">
        <f>'Schr-Pr'!D1</f>
        <v>2025</v>
      </c>
    </row>
    <row r="2" spans="1:7" s="18" customFormat="1" ht="9.9499999999999993" customHeight="1" x14ac:dyDescent="0.25">
      <c r="A2" s="17"/>
      <c r="D2" s="43"/>
    </row>
    <row r="3" spans="1:7" s="42" customFormat="1" ht="18" customHeight="1" x14ac:dyDescent="0.2">
      <c r="A3" s="316" t="s">
        <v>26</v>
      </c>
      <c r="B3" s="316"/>
      <c r="C3" s="316"/>
      <c r="D3" s="316"/>
    </row>
    <row r="4" spans="1:7" s="18" customFormat="1" ht="18" customHeight="1" x14ac:dyDescent="0.25">
      <c r="A4" s="317">
        <f xml:space="preserve"> Erstkorrekturschule</f>
        <v>0</v>
      </c>
      <c r="B4" s="317"/>
      <c r="C4" s="317"/>
      <c r="D4" s="317"/>
    </row>
    <row r="5" spans="1:7" s="47" customFormat="1" ht="9.9499999999999993" customHeight="1" x14ac:dyDescent="0.25">
      <c r="A5" s="44"/>
      <c r="B5" s="45"/>
      <c r="C5" s="46"/>
      <c r="D5" s="46"/>
    </row>
    <row r="6" spans="1:7" s="18" customFormat="1" ht="18" customHeight="1" x14ac:dyDescent="0.25">
      <c r="A6" s="320" t="s">
        <v>1</v>
      </c>
      <c r="B6" s="320"/>
      <c r="C6" s="318" t="s">
        <v>30</v>
      </c>
      <c r="D6" s="318"/>
    </row>
    <row r="7" spans="1:7" s="18" customFormat="1" ht="18" customHeight="1" x14ac:dyDescent="0.25">
      <c r="A7" s="321">
        <f>'Schr-Pr'!A5</f>
        <v>0</v>
      </c>
      <c r="B7" s="321"/>
      <c r="C7" s="319">
        <f>'Schr-Pr'!B5</f>
        <v>0</v>
      </c>
      <c r="D7" s="319"/>
    </row>
    <row r="8" spans="1:7" s="19" customFormat="1" ht="9.9499999999999993" customHeight="1" x14ac:dyDescent="0.25"/>
    <row r="9" spans="1:7" ht="39.950000000000003" customHeight="1" x14ac:dyDescent="0.2">
      <c r="A9" s="54"/>
      <c r="B9" s="151" t="str">
        <f>IF('Schr-Pr'!B35&lt;&gt;"",CONCATENATE('Schr-Pr'!A35," / ",'Schr-Pr'!B35),"")</f>
        <v/>
      </c>
      <c r="C9" s="151" t="str">
        <f>IF('Schr-Pr'!B36&lt;&gt;"",CONCATENATE('Schr-Pr'!A36," / ",'Schr-Pr'!B36),"")</f>
        <v/>
      </c>
      <c r="D9" s="54"/>
    </row>
    <row r="10" spans="1:7" ht="39.950000000000003" customHeight="1" x14ac:dyDescent="0.2">
      <c r="A10" s="150" t="str">
        <f>IF('Schr-Pr'!B31&lt;&gt;"",CONCATENATE('Schr-Pr'!A31," / ",'Schr-Pr'!B31),"")</f>
        <v/>
      </c>
      <c r="B10" s="150" t="str">
        <f>IF('Schr-Pr'!B32&lt;&gt;"",CONCATENATE('Schr-Pr'!A32," / ",'Schr-Pr'!B32),"")</f>
        <v/>
      </c>
      <c r="C10" s="150" t="str">
        <f>IF('Schr-Pr'!B33&lt;&gt;"",CONCATENATE('Schr-Pr'!A33," / ",'Schr-Pr'!B33),"")</f>
        <v/>
      </c>
      <c r="D10" s="152" t="str">
        <f>IF('Schr-Pr'!B34&lt;&gt;"",CONCATENATE('Schr-Pr'!A34," / ",'Schr-Pr'!B34),"")</f>
        <v/>
      </c>
      <c r="E10" s="9"/>
    </row>
    <row r="11" spans="1:7" ht="39.950000000000003" customHeight="1" x14ac:dyDescent="0.2">
      <c r="A11" s="150" t="str">
        <f>IF('Schr-Pr'!B27&lt;&gt;"",CONCATENATE('Schr-Pr'!A27," / ",'Schr-Pr'!B27),"")</f>
        <v/>
      </c>
      <c r="B11" s="150" t="str">
        <f>IF('Schr-Pr'!B28&lt;&gt;"",CONCATENATE('Schr-Pr'!A28," / ",'Schr-Pr'!B28),"")</f>
        <v/>
      </c>
      <c r="C11" s="150" t="str">
        <f>IF('Schr-Pr'!B29&lt;&gt;"",CONCATENATE('Schr-Pr'!A29," / ",'Schr-Pr'!B29),"")</f>
        <v/>
      </c>
      <c r="D11" s="150" t="str">
        <f>IF('Schr-Pr'!B30&lt;&gt;"",CONCATENATE('Schr-Pr'!A30," / ",'Schr-Pr'!B30),"")</f>
        <v/>
      </c>
    </row>
    <row r="12" spans="1:7" ht="39.950000000000003" customHeight="1" x14ac:dyDescent="0.2">
      <c r="A12" s="150" t="str">
        <f>IF('Schr-Pr'!B23&lt;&gt;"",CONCATENATE('Schr-Pr'!A23," / ",'Schr-Pr'!B23),"")</f>
        <v/>
      </c>
      <c r="B12" s="150" t="str">
        <f>IF('Schr-Pr'!B24&lt;&gt;"",CONCATENATE('Schr-Pr'!A24," / ",'Schr-Pr'!B24),"")</f>
        <v/>
      </c>
      <c r="C12" s="150" t="str">
        <f>IF('Schr-Pr'!B25&lt;&gt;"",CONCATENATE('Schr-Pr'!A25," / ",'Schr-Pr'!B25),"")</f>
        <v/>
      </c>
      <c r="D12" s="150" t="str">
        <f>IF('Schr-Pr'!B26&lt;&gt;"",CONCATENATE('Schr-Pr'!A26," / ",'Schr-Pr'!B26),"")</f>
        <v/>
      </c>
    </row>
    <row r="13" spans="1:7" s="14" customFormat="1" ht="39.950000000000003" customHeight="1" x14ac:dyDescent="0.2">
      <c r="A13" s="150" t="str">
        <f>IF('Schr-Pr'!B19&lt;&gt;"",CONCATENATE('Schr-Pr'!A19," / ",'Schr-Pr'!B19),"")</f>
        <v/>
      </c>
      <c r="B13" s="150" t="str">
        <f>IF('Schr-Pr'!B20&lt;&gt;"",CONCATENATE('Schr-Pr'!A20," / ",'Schr-Pr'!B20),"")</f>
        <v/>
      </c>
      <c r="C13" s="150" t="str">
        <f>IF('Schr-Pr'!B21&lt;&gt;"",CONCATENATE('Schr-Pr'!A21," / ",'Schr-Pr'!B21),"")</f>
        <v/>
      </c>
      <c r="D13" s="150" t="str">
        <f>IF('Schr-Pr'!B22&lt;&gt;"",CONCATENATE('Schr-Pr'!A22," / ",'Schr-Pr'!B22),"")</f>
        <v/>
      </c>
    </row>
    <row r="14" spans="1:7" s="14" customFormat="1" ht="39.950000000000003" customHeight="1" x14ac:dyDescent="0.2">
      <c r="A14" s="150" t="str">
        <f>IF('Schr-Pr'!B15&lt;&gt;"",CONCATENATE('Schr-Pr'!A15," / ",'Schr-Pr'!B15),"")</f>
        <v/>
      </c>
      <c r="B14" s="150" t="str">
        <f>IF('Schr-Pr'!B16&lt;&gt;"",CONCATENATE('Schr-Pr'!A16," / ",'Schr-Pr'!B16),"")</f>
        <v/>
      </c>
      <c r="C14" s="150" t="str">
        <f>IF('Schr-Pr'!B17&lt;&gt;"",CONCATENATE('Schr-Pr'!A17," / ",'Schr-Pr'!B17),"")</f>
        <v/>
      </c>
      <c r="D14" s="150" t="str">
        <f>IF('Schr-Pr'!B18&lt;&gt;"",CONCATENATE('Schr-Pr'!A18," / ",'Schr-Pr'!B18),"")</f>
        <v/>
      </c>
    </row>
    <row r="15" spans="1:7" s="14" customFormat="1" ht="39.950000000000003" customHeight="1" x14ac:dyDescent="0.2">
      <c r="A15" s="150" t="str">
        <f>IF('Schr-Pr'!B12&lt;&gt;"",CONCATENATE('Schr-Pr'!A12," / ",'Schr-Pr'!B12),"")</f>
        <v/>
      </c>
      <c r="B15" s="150" t="str">
        <f>IF('Schr-Pr'!B13&lt;&gt;"",CONCATENATE('Schr-Pr'!A13," / ",'Schr-Pr'!B13),"")</f>
        <v/>
      </c>
      <c r="C15" s="150" t="str">
        <f>IF('Schr-Pr'!B14&lt;&gt;"",CONCATENATE('Schr-Pr'!A14," / ",'Schr-Pr'!B14),"")</f>
        <v/>
      </c>
      <c r="D15" s="150" t="str">
        <f>IF('Schr-Pr'!B15&lt;&gt;"",CONCATENATE('Schr-Pr'!A15," / ",'Schr-Pr'!B15),"")</f>
        <v/>
      </c>
    </row>
    <row r="16" spans="1:7" s="14" customFormat="1" ht="39.950000000000003" customHeight="1" x14ac:dyDescent="0.2">
      <c r="A16" s="150" t="str">
        <f>IF('Schr-Pr'!B8&lt;&gt;"",CONCATENATE('Schr-Pr'!A8," / ",'Schr-Pr'!B8),"")</f>
        <v/>
      </c>
      <c r="B16" s="150" t="str">
        <f>IF('Schr-Pr'!B9&lt;&gt;"",CONCATENATE('Schr-Pr'!A9," / ",'Schr-Pr'!B9),"")</f>
        <v/>
      </c>
      <c r="C16" s="150" t="str">
        <f>IF('Schr-Pr'!B10&lt;&gt;"",CONCATENATE('Schr-Pr'!A10," / ",'Schr-Pr'!B10),"")</f>
        <v/>
      </c>
      <c r="D16" s="150" t="str">
        <f>IF('Schr-Pr'!B11&lt;&gt;"",CONCATENATE('Schr-Pr'!A11," / ",'Schr-Pr'!B11),"")</f>
        <v/>
      </c>
      <c r="G16" s="15"/>
    </row>
    <row r="17" spans="1:4" s="14" customFormat="1" ht="15" customHeight="1" x14ac:dyDescent="0.2">
      <c r="B17" s="16"/>
      <c r="C17" s="16"/>
    </row>
    <row r="18" spans="1:4" ht="15" customHeight="1" x14ac:dyDescent="0.2">
      <c r="B18" s="10"/>
    </row>
    <row r="19" spans="1:4" ht="15" customHeight="1" x14ac:dyDescent="0.2">
      <c r="A19" s="154" t="s">
        <v>19</v>
      </c>
      <c r="B19" s="155">
        <f>'Schr-Pr'!D1</f>
        <v>2025</v>
      </c>
      <c r="C19" s="322">
        <f>Erstkorrekturschule</f>
        <v>0</v>
      </c>
      <c r="D19" s="322"/>
    </row>
    <row r="20" spans="1:4" s="11" customFormat="1" ht="15" customHeight="1" x14ac:dyDescent="0.2">
      <c r="A20" s="154">
        <f>'Schr-Pr'!A5</f>
        <v>0</v>
      </c>
      <c r="B20" s="154">
        <f>Kursbezeichnung</f>
        <v>0</v>
      </c>
      <c r="C20" s="322"/>
      <c r="D20" s="322"/>
    </row>
    <row r="21" spans="1:4" s="2" customFormat="1" ht="15" customHeight="1" x14ac:dyDescent="0.2"/>
    <row r="22" spans="1:4" ht="15" customHeight="1" x14ac:dyDescent="0.2">
      <c r="A22" s="323" t="s">
        <v>11</v>
      </c>
      <c r="B22" s="306"/>
      <c r="C22" s="306"/>
      <c r="D22" s="307"/>
    </row>
    <row r="23" spans="1:4" ht="15" customHeight="1" x14ac:dyDescent="0.2">
      <c r="A23" s="156" t="s">
        <v>12</v>
      </c>
      <c r="B23" s="157" t="s">
        <v>6</v>
      </c>
      <c r="C23" s="156" t="s">
        <v>12</v>
      </c>
      <c r="D23" s="157" t="s">
        <v>6</v>
      </c>
    </row>
    <row r="24" spans="1:4" ht="15" customHeight="1" x14ac:dyDescent="0.2">
      <c r="A24" s="13"/>
      <c r="B24" s="13"/>
      <c r="C24" s="13"/>
      <c r="D24" s="13"/>
    </row>
    <row r="25" spans="1:4" ht="15" customHeight="1" x14ac:dyDescent="0.2">
      <c r="A25" s="13"/>
      <c r="B25" s="13"/>
      <c r="C25" s="13"/>
      <c r="D25" s="13"/>
    </row>
    <row r="26" spans="1:4" ht="15" customHeight="1" x14ac:dyDescent="0.2">
      <c r="A26" s="13"/>
      <c r="B26" s="13"/>
      <c r="C26" s="13"/>
      <c r="D26" s="13"/>
    </row>
    <row r="27" spans="1:4" ht="15" customHeight="1" x14ac:dyDescent="0.2">
      <c r="A27" s="13"/>
      <c r="B27" s="13"/>
      <c r="C27" s="13"/>
      <c r="D27" s="13"/>
    </row>
    <row r="28" spans="1:4" ht="15" customHeight="1" x14ac:dyDescent="0.2">
      <c r="A28" s="13"/>
      <c r="B28" s="13"/>
      <c r="C28" s="13"/>
      <c r="D28" s="13"/>
    </row>
    <row r="29" spans="1:4" ht="15" customHeight="1" x14ac:dyDescent="0.2">
      <c r="A29" s="13"/>
      <c r="B29" s="13"/>
      <c r="C29" s="13"/>
      <c r="D29" s="13"/>
    </row>
    <row r="30" spans="1:4" ht="15" customHeight="1" x14ac:dyDescent="0.2">
      <c r="A30" s="13"/>
      <c r="B30" s="13"/>
      <c r="C30" s="13"/>
      <c r="D30" s="13"/>
    </row>
    <row r="31" spans="1:4" ht="15" customHeight="1" x14ac:dyDescent="0.2">
      <c r="A31" s="13"/>
      <c r="B31" s="13"/>
      <c r="C31" s="13"/>
      <c r="D31" s="13"/>
    </row>
    <row r="32" spans="1:4" ht="15" customHeight="1" x14ac:dyDescent="0.2">
      <c r="A32" s="13"/>
      <c r="B32" s="13"/>
      <c r="C32" s="13"/>
      <c r="D32" s="13"/>
    </row>
    <row r="33" spans="1:4" ht="15" customHeight="1" x14ac:dyDescent="0.2">
      <c r="A33" s="13"/>
      <c r="B33" s="13"/>
      <c r="C33" s="13"/>
      <c r="D33" s="13"/>
    </row>
    <row r="34" spans="1:4" ht="15" customHeight="1" x14ac:dyDescent="0.2">
      <c r="A34" s="13"/>
      <c r="B34" s="13"/>
      <c r="C34" s="13"/>
      <c r="D34" s="13"/>
    </row>
    <row r="35" spans="1:4" ht="15" customHeight="1" x14ac:dyDescent="0.2">
      <c r="A35" s="13"/>
      <c r="B35" s="13"/>
      <c r="C35" s="13"/>
      <c r="D35" s="13"/>
    </row>
    <row r="36" spans="1:4" ht="15" customHeight="1" x14ac:dyDescent="0.2">
      <c r="A36" s="13"/>
      <c r="B36" s="13"/>
      <c r="C36" s="13"/>
      <c r="D36" s="13"/>
    </row>
    <row r="37" spans="1:4" ht="15" customHeight="1" x14ac:dyDescent="0.2">
      <c r="A37" s="13"/>
      <c r="B37" s="13"/>
      <c r="C37" s="13"/>
      <c r="D37" s="13"/>
    </row>
    <row r="38" spans="1:4" ht="15" customHeight="1" x14ac:dyDescent="0.2">
      <c r="A38" s="13"/>
      <c r="B38" s="13"/>
      <c r="C38" s="13"/>
      <c r="D38" s="13"/>
    </row>
    <row r="39" spans="1:4" ht="15" customHeight="1" x14ac:dyDescent="0.2">
      <c r="A39" s="13"/>
      <c r="B39" s="13"/>
      <c r="C39" s="13"/>
      <c r="D39" s="13"/>
    </row>
    <row r="40" spans="1:4" ht="15" customHeight="1" x14ac:dyDescent="0.2">
      <c r="A40" s="13"/>
      <c r="B40" s="13"/>
      <c r="C40" s="13"/>
      <c r="D40" s="13"/>
    </row>
    <row r="41" spans="1:4" ht="15" customHeight="1" x14ac:dyDescent="0.2">
      <c r="A41" s="13"/>
      <c r="B41" s="13"/>
      <c r="C41" s="13"/>
      <c r="D41" s="13"/>
    </row>
    <row r="42" spans="1:4" ht="15" customHeight="1" x14ac:dyDescent="0.2">
      <c r="A42" s="13"/>
      <c r="B42" s="13"/>
      <c r="C42" s="13"/>
      <c r="D42" s="13"/>
    </row>
    <row r="43" spans="1:4" ht="15" customHeight="1" x14ac:dyDescent="0.2">
      <c r="A43" s="13"/>
      <c r="B43" s="13"/>
      <c r="C43" s="13"/>
      <c r="D43" s="13"/>
    </row>
    <row r="44" spans="1:4" ht="15" customHeight="1" x14ac:dyDescent="0.2">
      <c r="A44" s="13"/>
      <c r="B44" s="13"/>
      <c r="C44" s="13"/>
      <c r="D44" s="13"/>
    </row>
    <row r="45" spans="1:4" ht="15" customHeight="1" x14ac:dyDescent="0.2">
      <c r="A45" s="13"/>
      <c r="B45" s="13"/>
      <c r="C45" s="13"/>
      <c r="D45" s="13"/>
    </row>
    <row r="46" spans="1:4" ht="15" customHeight="1" x14ac:dyDescent="0.2">
      <c r="A46" s="13"/>
      <c r="B46" s="13"/>
      <c r="C46" s="13"/>
      <c r="D46" s="13"/>
    </row>
    <row r="47" spans="1:4" ht="15" customHeight="1" x14ac:dyDescent="0.2">
      <c r="A47" s="13"/>
      <c r="B47" s="13"/>
      <c r="C47" s="13"/>
      <c r="D47" s="13"/>
    </row>
    <row r="48" spans="1:4" ht="15" customHeight="1" x14ac:dyDescent="0.2">
      <c r="A48" s="13"/>
      <c r="B48" s="13"/>
      <c r="C48" s="13"/>
      <c r="D48" s="13"/>
    </row>
    <row r="49" spans="1:4" ht="15" customHeight="1" x14ac:dyDescent="0.2">
      <c r="A49" s="13"/>
      <c r="B49" s="13"/>
      <c r="C49" s="13"/>
      <c r="D49" s="13"/>
    </row>
    <row r="50" spans="1:4" ht="15" customHeight="1" x14ac:dyDescent="0.2">
      <c r="A50" s="13"/>
      <c r="B50" s="13"/>
      <c r="C50" s="13"/>
      <c r="D50" s="13"/>
    </row>
    <row r="51" spans="1:4" ht="15" customHeight="1" x14ac:dyDescent="0.2">
      <c r="A51" s="13"/>
      <c r="B51" s="13"/>
      <c r="C51" s="13"/>
      <c r="D51" s="13"/>
    </row>
    <row r="52" spans="1:4" ht="15" customHeight="1" x14ac:dyDescent="0.2">
      <c r="A52" s="13"/>
      <c r="B52" s="13"/>
      <c r="C52" s="13"/>
      <c r="D52" s="13"/>
    </row>
    <row r="53" spans="1:4" ht="15" customHeight="1" x14ac:dyDescent="0.2">
      <c r="A53" s="13"/>
      <c r="B53" s="13"/>
      <c r="C53" s="13"/>
      <c r="D53" s="13"/>
    </row>
    <row r="54" spans="1:4" ht="15" customHeight="1" x14ac:dyDescent="0.2">
      <c r="A54" s="13"/>
      <c r="B54" s="13"/>
      <c r="C54" s="13"/>
      <c r="D54" s="13"/>
    </row>
    <row r="55" spans="1:4" ht="15" customHeight="1" x14ac:dyDescent="0.2">
      <c r="A55" s="13"/>
      <c r="B55" s="13"/>
      <c r="C55" s="13"/>
      <c r="D55" s="13"/>
    </row>
    <row r="56" spans="1:4" ht="15" customHeight="1" x14ac:dyDescent="0.2">
      <c r="A56" s="13"/>
      <c r="B56" s="13"/>
      <c r="C56" s="13"/>
      <c r="D56" s="13"/>
    </row>
    <row r="57" spans="1:4" ht="15" customHeight="1" x14ac:dyDescent="0.2">
      <c r="A57" s="13"/>
      <c r="B57" s="13"/>
      <c r="C57" s="13"/>
      <c r="D57" s="13"/>
    </row>
    <row r="58" spans="1:4" ht="15" customHeight="1" x14ac:dyDescent="0.2">
      <c r="A58" s="13"/>
      <c r="B58" s="13"/>
      <c r="C58" s="13"/>
      <c r="D58" s="13"/>
    </row>
    <row r="59" spans="1:4" ht="15" customHeight="1" x14ac:dyDescent="0.2">
      <c r="A59" s="13"/>
      <c r="B59" s="13"/>
      <c r="C59" s="13"/>
      <c r="D59" s="13"/>
    </row>
    <row r="60" spans="1:4" ht="15" customHeight="1" x14ac:dyDescent="0.2">
      <c r="A60" s="13"/>
      <c r="B60" s="13"/>
      <c r="C60" s="13"/>
      <c r="D60" s="13"/>
    </row>
    <row r="61" spans="1:4" ht="15" customHeight="1" x14ac:dyDescent="0.2">
      <c r="A61" s="13"/>
      <c r="B61" s="13"/>
      <c r="C61" s="13"/>
      <c r="D61" s="13"/>
    </row>
    <row r="62" spans="1:4" ht="15" customHeight="1" x14ac:dyDescent="0.2">
      <c r="A62" s="306" t="s">
        <v>13</v>
      </c>
      <c r="B62" s="306"/>
      <c r="C62" s="306"/>
      <c r="D62" s="306"/>
    </row>
    <row r="63" spans="1:4" ht="15" customHeight="1" x14ac:dyDescent="0.2">
      <c r="A63" s="293"/>
      <c r="B63" s="294"/>
      <c r="C63" s="294"/>
      <c r="D63" s="295"/>
    </row>
    <row r="64" spans="1:4" ht="15" customHeight="1" x14ac:dyDescent="0.2">
      <c r="A64" s="296"/>
      <c r="B64" s="297"/>
      <c r="C64" s="297"/>
      <c r="D64" s="298"/>
    </row>
    <row r="65" spans="1:4" ht="15" customHeight="1" x14ac:dyDescent="0.2">
      <c r="A65" s="299"/>
      <c r="B65" s="300"/>
      <c r="C65" s="300"/>
      <c r="D65" s="301"/>
    </row>
    <row r="66" spans="1:4" ht="15" customHeight="1" x14ac:dyDescent="0.2"/>
    <row r="67" spans="1:4" ht="15" customHeight="1" x14ac:dyDescent="0.2">
      <c r="A67" s="156" t="s">
        <v>14</v>
      </c>
      <c r="C67" s="292" t="s">
        <v>15</v>
      </c>
      <c r="D67" s="292"/>
    </row>
    <row r="68" spans="1:4" ht="25.5" customHeight="1" x14ac:dyDescent="0.2">
      <c r="A68" s="158"/>
      <c r="C68" s="312"/>
      <c r="D68" s="313"/>
    </row>
    <row r="69" spans="1:4" x14ac:dyDescent="0.2">
      <c r="C69" s="147" t="s">
        <v>10</v>
      </c>
    </row>
  </sheetData>
  <sheetProtection sheet="1" objects="1" scenarios="1"/>
  <mergeCells count="13">
    <mergeCell ref="C67:D67"/>
    <mergeCell ref="C68:D68"/>
    <mergeCell ref="A1:C1"/>
    <mergeCell ref="A3:D3"/>
    <mergeCell ref="A4:D4"/>
    <mergeCell ref="C6:D6"/>
    <mergeCell ref="C7:D7"/>
    <mergeCell ref="A63:D65"/>
    <mergeCell ref="A6:B6"/>
    <mergeCell ref="A7:B7"/>
    <mergeCell ref="C19:D20"/>
    <mergeCell ref="A22:D22"/>
    <mergeCell ref="A62:D62"/>
  </mergeCells>
  <phoneticPr fontId="0" type="noConversion"/>
  <pageMargins left="0.78740157499999996" right="0.78740157499999996" top="0.5" bottom="0.984251969" header="0.4921259845" footer="0.4921259845"/>
  <pageSetup paperSize="9" scale="94" orientation="portrait" r:id="rId1"/>
  <headerFooter alignWithMargins="0"/>
  <rowBreaks count="1" manualBreakCount="1">
    <brk id="1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dimension ref="A1:O28"/>
  <sheetViews>
    <sheetView topLeftCell="A16" zoomScaleNormal="100" workbookViewId="0">
      <selection activeCell="I22" sqref="I22"/>
    </sheetView>
  </sheetViews>
  <sheetFormatPr baseColWidth="10" defaultRowHeight="12.75" x14ac:dyDescent="0.2"/>
  <cols>
    <col min="2" max="2" width="16.42578125" customWidth="1"/>
    <col min="6" max="6" width="16" customWidth="1"/>
    <col min="7" max="7" width="21.5703125" customWidth="1"/>
  </cols>
  <sheetData>
    <row r="1" spans="1:15" ht="18" x14ac:dyDescent="0.25">
      <c r="A1" s="55"/>
      <c r="B1" s="9"/>
      <c r="C1" s="9"/>
      <c r="D1" s="9"/>
      <c r="E1" s="9"/>
      <c r="F1" s="9"/>
      <c r="G1" s="56"/>
    </row>
    <row r="2" spans="1:15" x14ac:dyDescent="0.2">
      <c r="A2" s="9"/>
      <c r="B2" s="9"/>
      <c r="C2" s="9"/>
      <c r="D2" s="9"/>
      <c r="E2" s="9"/>
      <c r="F2" s="9"/>
      <c r="G2" s="9"/>
    </row>
    <row r="3" spans="1:15" x14ac:dyDescent="0.2">
      <c r="A3" s="9"/>
      <c r="B3" s="9"/>
      <c r="C3" s="9"/>
      <c r="D3" s="9"/>
      <c r="E3" s="9"/>
      <c r="F3" s="9"/>
      <c r="G3" s="9"/>
    </row>
    <row r="4" spans="1:15" ht="18" customHeight="1" x14ac:dyDescent="0.25">
      <c r="A4" s="60" t="s">
        <v>4</v>
      </c>
      <c r="B4" s="61">
        <f>'Schr-Pr'!A3</f>
        <v>0</v>
      </c>
      <c r="C4" s="62"/>
      <c r="D4" s="62"/>
      <c r="E4" s="62"/>
      <c r="F4" s="62"/>
      <c r="G4" s="63"/>
      <c r="H4" s="1"/>
      <c r="I4" s="1"/>
      <c r="J4" s="1"/>
      <c r="K4" s="1"/>
      <c r="L4" s="1"/>
      <c r="M4" s="1"/>
      <c r="N4" s="1"/>
      <c r="O4" s="1"/>
    </row>
    <row r="5" spans="1:15" ht="18" customHeight="1" x14ac:dyDescent="0.25">
      <c r="A5" s="57"/>
      <c r="B5" s="62"/>
      <c r="C5" s="62"/>
      <c r="D5" s="62"/>
      <c r="E5" s="62"/>
      <c r="F5" s="62"/>
      <c r="G5" s="63"/>
    </row>
    <row r="6" spans="1:15" ht="18" customHeight="1" x14ac:dyDescent="0.25">
      <c r="A6" s="57"/>
      <c r="B6" s="62"/>
      <c r="C6" s="62"/>
      <c r="D6" s="62"/>
      <c r="E6" s="62"/>
      <c r="F6" s="62"/>
      <c r="G6" s="63"/>
    </row>
    <row r="7" spans="1:15" ht="18" customHeight="1" x14ac:dyDescent="0.25">
      <c r="A7" s="60" t="s">
        <v>5</v>
      </c>
      <c r="B7" s="62"/>
      <c r="C7" s="62"/>
      <c r="D7" s="62"/>
      <c r="E7" s="62"/>
      <c r="F7" s="62"/>
      <c r="G7" s="63"/>
    </row>
    <row r="8" spans="1:15" ht="18" x14ac:dyDescent="0.25">
      <c r="A8" s="57"/>
      <c r="B8" s="9"/>
      <c r="C8" s="9"/>
      <c r="D8" s="9"/>
      <c r="E8" s="9"/>
      <c r="F8" s="9"/>
      <c r="G8" s="9"/>
    </row>
    <row r="9" spans="1:15" ht="18" customHeight="1" x14ac:dyDescent="0.25">
      <c r="A9" s="57"/>
      <c r="B9" s="64"/>
      <c r="C9" s="64"/>
      <c r="D9" s="64"/>
      <c r="E9" s="64"/>
      <c r="F9" s="64"/>
      <c r="G9" s="63"/>
    </row>
    <row r="10" spans="1:15" ht="18" customHeight="1" x14ac:dyDescent="0.25">
      <c r="A10" s="60" t="s">
        <v>32</v>
      </c>
      <c r="B10" s="65">
        <f>'Schr-Pr'!B5</f>
        <v>0</v>
      </c>
      <c r="C10" s="188" t="s">
        <v>39</v>
      </c>
      <c r="D10" s="327">
        <f>'Schr-Pr'!A5</f>
        <v>0</v>
      </c>
      <c r="E10" s="327"/>
      <c r="F10" s="188" t="s">
        <v>40</v>
      </c>
      <c r="G10" s="70">
        <f>'Schr-Pr'!C5</f>
        <v>0</v>
      </c>
    </row>
    <row r="11" spans="1:15" ht="12.75" customHeight="1" x14ac:dyDescent="0.2">
      <c r="A11" s="9"/>
      <c r="B11" s="64"/>
      <c r="C11" s="64"/>
      <c r="D11" s="64"/>
      <c r="E11" s="64"/>
      <c r="F11" s="64"/>
      <c r="G11" s="63"/>
    </row>
    <row r="12" spans="1:15" ht="12.75" customHeight="1" x14ac:dyDescent="0.2">
      <c r="A12" s="9"/>
      <c r="B12" s="64"/>
      <c r="C12" s="64"/>
      <c r="D12" s="64"/>
      <c r="E12" s="64"/>
      <c r="F12" s="64"/>
      <c r="G12" s="63"/>
    </row>
    <row r="13" spans="1:15" ht="15.75" x14ac:dyDescent="0.2">
      <c r="A13" s="31" t="s">
        <v>21</v>
      </c>
      <c r="B13" s="328" t="s">
        <v>33</v>
      </c>
      <c r="C13" s="328"/>
      <c r="D13" s="328"/>
      <c r="E13" s="328"/>
      <c r="F13" s="328"/>
      <c r="G13" s="328"/>
    </row>
    <row r="14" spans="1:15" x14ac:dyDescent="0.2">
      <c r="A14" s="9"/>
      <c r="B14" s="329"/>
      <c r="C14" s="329"/>
      <c r="D14" s="329"/>
      <c r="E14" s="329"/>
      <c r="F14" s="329"/>
      <c r="G14" s="329"/>
    </row>
    <row r="15" spans="1:15" x14ac:dyDescent="0.2">
      <c r="A15" s="9"/>
      <c r="B15" s="9"/>
      <c r="C15" s="9"/>
      <c r="D15" s="9"/>
      <c r="E15" s="9"/>
      <c r="F15" s="9"/>
      <c r="G15" s="9"/>
    </row>
    <row r="16" spans="1:15" x14ac:dyDescent="0.2">
      <c r="A16" s="9"/>
      <c r="B16" s="9"/>
      <c r="C16" s="9"/>
      <c r="D16" s="9"/>
      <c r="E16" s="9"/>
      <c r="F16" s="9"/>
      <c r="G16" s="9"/>
    </row>
    <row r="17" spans="1:7" ht="14.45" customHeight="1" x14ac:dyDescent="0.2">
      <c r="A17" s="9"/>
      <c r="B17" s="9"/>
      <c r="C17" s="9"/>
      <c r="D17" s="9"/>
      <c r="E17" s="9"/>
      <c r="F17" s="9"/>
      <c r="G17" s="9"/>
    </row>
    <row r="18" spans="1:7" ht="26.45" customHeight="1" x14ac:dyDescent="0.2">
      <c r="A18" s="59"/>
      <c r="B18" s="330" t="s">
        <v>23</v>
      </c>
      <c r="C18" s="330"/>
      <c r="D18" s="330"/>
      <c r="E18" s="330"/>
      <c r="F18" s="330"/>
      <c r="G18" s="59"/>
    </row>
    <row r="19" spans="1:7" ht="18" customHeight="1" x14ac:dyDescent="0.25">
      <c r="A19" s="331" t="s">
        <v>34</v>
      </c>
      <c r="B19" s="331"/>
      <c r="C19" s="331"/>
      <c r="D19" s="65"/>
      <c r="E19" s="332" t="s">
        <v>43</v>
      </c>
      <c r="F19" s="332"/>
      <c r="G19" s="332"/>
    </row>
    <row r="20" spans="1:7" ht="15" x14ac:dyDescent="0.2">
      <c r="A20" s="59"/>
      <c r="B20" s="58"/>
      <c r="C20" s="58"/>
      <c r="D20" s="58"/>
      <c r="E20" s="58"/>
      <c r="F20" s="58"/>
      <c r="G20" s="59"/>
    </row>
    <row r="21" spans="1:7" ht="30" customHeight="1" x14ac:dyDescent="0.2">
      <c r="A21" s="66" t="s">
        <v>35</v>
      </c>
      <c r="B21" s="325" t="s">
        <v>58</v>
      </c>
      <c r="C21" s="325"/>
      <c r="D21" s="325"/>
      <c r="E21" s="66" t="s">
        <v>35</v>
      </c>
      <c r="F21" s="325" t="s">
        <v>58</v>
      </c>
      <c r="G21" s="325"/>
    </row>
    <row r="22" spans="1:7" ht="30" customHeight="1" x14ac:dyDescent="0.2">
      <c r="A22" s="66" t="s">
        <v>35</v>
      </c>
      <c r="B22" s="325" t="s">
        <v>36</v>
      </c>
      <c r="C22" s="325"/>
      <c r="D22" s="325"/>
      <c r="E22" s="66" t="s">
        <v>35</v>
      </c>
      <c r="F22" s="325" t="s">
        <v>36</v>
      </c>
      <c r="G22" s="325"/>
    </row>
    <row r="23" spans="1:7" ht="38.25" customHeight="1" x14ac:dyDescent="0.2">
      <c r="A23" s="66" t="s">
        <v>35</v>
      </c>
      <c r="B23" s="325" t="s">
        <v>37</v>
      </c>
      <c r="C23" s="325"/>
      <c r="D23" s="325"/>
      <c r="E23" s="66" t="s">
        <v>35</v>
      </c>
      <c r="F23" s="326" t="s">
        <v>154</v>
      </c>
      <c r="G23" s="325"/>
    </row>
    <row r="24" spans="1:7" ht="30" customHeight="1" x14ac:dyDescent="0.4">
      <c r="A24" s="66" t="s">
        <v>35</v>
      </c>
      <c r="B24" s="324" t="s">
        <v>38</v>
      </c>
      <c r="C24" s="324"/>
      <c r="D24" s="324"/>
      <c r="E24" s="67"/>
      <c r="F24" s="196"/>
      <c r="G24" s="196"/>
    </row>
    <row r="25" spans="1:7" ht="15.75" x14ac:dyDescent="0.25">
      <c r="A25" s="68"/>
      <c r="B25" s="324"/>
      <c r="C25" s="324"/>
      <c r="D25" s="324"/>
      <c r="E25" s="69"/>
      <c r="F25" s="196"/>
      <c r="G25" s="196"/>
    </row>
    <row r="26" spans="1:7" ht="15" x14ac:dyDescent="0.2">
      <c r="A26" s="59"/>
      <c r="B26" s="324"/>
      <c r="C26" s="324"/>
      <c r="D26" s="324"/>
      <c r="E26" s="59"/>
      <c r="F26" s="196"/>
      <c r="G26" s="196"/>
    </row>
    <row r="27" spans="1:7" ht="15" x14ac:dyDescent="0.2">
      <c r="A27" s="59"/>
      <c r="B27" s="324"/>
      <c r="C27" s="324"/>
      <c r="D27" s="324"/>
      <c r="E27" s="59"/>
      <c r="F27" s="196"/>
      <c r="G27" s="196"/>
    </row>
    <row r="28" spans="1:7" ht="15" x14ac:dyDescent="0.2">
      <c r="A28" s="59"/>
      <c r="B28" s="324"/>
      <c r="C28" s="324"/>
      <c r="D28" s="324"/>
      <c r="E28" s="58"/>
      <c r="F28" s="196"/>
      <c r="G28" s="196"/>
    </row>
  </sheetData>
  <sheetProtection sheet="1" objects="1" scenarios="1"/>
  <mergeCells count="13">
    <mergeCell ref="D10:E10"/>
    <mergeCell ref="B13:G13"/>
    <mergeCell ref="B14:G14"/>
    <mergeCell ref="B18:F18"/>
    <mergeCell ref="A19:C19"/>
    <mergeCell ref="E19:G19"/>
    <mergeCell ref="B24:D28"/>
    <mergeCell ref="B21:D21"/>
    <mergeCell ref="F21:G21"/>
    <mergeCell ref="B22:D22"/>
    <mergeCell ref="F22:G22"/>
    <mergeCell ref="B23:D23"/>
    <mergeCell ref="F23:G23"/>
  </mergeCells>
  <pageMargins left="0.7" right="0.7" top="0.78740157499999996" bottom="0.78740157499999996"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4">
    <tabColor rgb="FF003063"/>
  </sheetPr>
  <dimension ref="A1:AF140"/>
  <sheetViews>
    <sheetView zoomScale="98" zoomScaleNormal="98" workbookViewId="0">
      <selection activeCell="B12" sqref="B12"/>
    </sheetView>
  </sheetViews>
  <sheetFormatPr baseColWidth="10" defaultColWidth="11.42578125" defaultRowHeight="12.75" x14ac:dyDescent="0.2"/>
  <cols>
    <col min="1" max="1" width="6.5703125" style="14" customWidth="1"/>
    <col min="2" max="2" width="13.7109375" style="14" customWidth="1"/>
    <col min="3" max="3" width="18.5703125" style="14" customWidth="1"/>
    <col min="4" max="4" width="10.28515625" style="14" customWidth="1"/>
    <col min="5" max="5" width="10.140625" style="14" customWidth="1"/>
    <col min="6" max="6" width="11.85546875" style="14" customWidth="1"/>
    <col min="7" max="7" width="11.7109375" style="14" customWidth="1"/>
    <col min="8" max="8" width="11" style="14" customWidth="1"/>
    <col min="9" max="9" width="12.85546875" style="14" bestFit="1" customWidth="1"/>
    <col min="10" max="10" width="9.28515625" style="14" customWidth="1"/>
    <col min="11" max="11" width="8.85546875" style="14" bestFit="1" customWidth="1"/>
    <col min="12" max="13" width="6" style="14" customWidth="1"/>
    <col min="14" max="15" width="7.5703125" style="14" customWidth="1"/>
    <col min="16" max="19" width="8.5703125" style="14" customWidth="1"/>
    <col min="20" max="16384" width="11.42578125" style="14"/>
  </cols>
  <sheetData>
    <row r="1" spans="1:32" x14ac:dyDescent="0.2">
      <c r="A1" s="14" t="str">
        <f>"Abi-2025-schr-"&amp;Erstkorrekturschule&amp;"-"&amp;NurFach&amp;"-"&amp;Niveau&amp;"-"&amp;Kursbezeichnung&amp;".xls"</f>
        <v>Abi-2025-schr----.xls</v>
      </c>
    </row>
    <row r="2" spans="1:32" ht="167.25" customHeight="1" x14ac:dyDescent="0.2">
      <c r="A2" s="333" t="s">
        <v>192</v>
      </c>
      <c r="B2" s="334"/>
      <c r="C2" s="334"/>
      <c r="D2" s="334"/>
      <c r="E2" s="334"/>
      <c r="F2" s="334"/>
      <c r="G2" s="334"/>
      <c r="H2" s="334"/>
      <c r="I2" s="334"/>
      <c r="J2" s="334"/>
      <c r="K2" s="334"/>
      <c r="L2" s="334"/>
      <c r="M2" s="334"/>
      <c r="N2" s="334"/>
      <c r="O2" s="334"/>
      <c r="P2" s="334"/>
      <c r="Q2" s="334"/>
      <c r="R2" s="334"/>
      <c r="S2" s="334"/>
      <c r="T2" s="335"/>
      <c r="U2" s="343"/>
    </row>
    <row r="3" spans="1:32" ht="23.25" x14ac:dyDescent="0.35">
      <c r="A3" s="197"/>
      <c r="B3" s="197"/>
      <c r="C3" s="197"/>
      <c r="D3" s="197"/>
      <c r="E3" s="197"/>
      <c r="K3" s="48"/>
      <c r="N3" s="48"/>
      <c r="O3" s="48"/>
    </row>
    <row r="4" spans="1:32" x14ac:dyDescent="0.2">
      <c r="K4" s="48"/>
      <c r="N4" s="48"/>
      <c r="O4" s="48"/>
    </row>
    <row r="5" spans="1:32" x14ac:dyDescent="0.2">
      <c r="D5" s="53"/>
      <c r="F5" s="50"/>
      <c r="L5" s="52"/>
      <c r="M5" s="52"/>
    </row>
    <row r="6" spans="1:32" x14ac:dyDescent="0.2">
      <c r="D6" s="51"/>
    </row>
    <row r="7" spans="1:32" x14ac:dyDescent="0.2">
      <c r="A7" s="11" t="s">
        <v>20</v>
      </c>
      <c r="B7" s="11" t="s">
        <v>114</v>
      </c>
      <c r="C7" s="11" t="s">
        <v>62</v>
      </c>
      <c r="D7" s="11" t="s">
        <v>76</v>
      </c>
      <c r="E7" s="11" t="s">
        <v>1</v>
      </c>
      <c r="F7" s="11" t="s">
        <v>25</v>
      </c>
      <c r="G7" s="11" t="s">
        <v>30</v>
      </c>
      <c r="H7" s="11" t="s">
        <v>65</v>
      </c>
      <c r="I7" s="11" t="s">
        <v>63</v>
      </c>
      <c r="J7" s="11" t="s">
        <v>2</v>
      </c>
      <c r="K7" s="11" t="s">
        <v>57</v>
      </c>
      <c r="L7" s="11" t="s">
        <v>56</v>
      </c>
      <c r="M7" s="11" t="s">
        <v>167</v>
      </c>
      <c r="N7" s="11" t="s">
        <v>3</v>
      </c>
      <c r="O7" s="11" t="s">
        <v>64</v>
      </c>
      <c r="P7" s="11" t="s">
        <v>141</v>
      </c>
      <c r="Q7" s="11" t="s">
        <v>44</v>
      </c>
      <c r="R7" s="11" t="s">
        <v>45</v>
      </c>
      <c r="S7" s="11" t="s">
        <v>46</v>
      </c>
      <c r="T7" s="11" t="s">
        <v>47</v>
      </c>
      <c r="U7" s="11" t="s">
        <v>191</v>
      </c>
      <c r="V7" s="11" t="s">
        <v>61</v>
      </c>
      <c r="W7" s="11" t="s">
        <v>142</v>
      </c>
      <c r="X7" s="2" t="s">
        <v>143</v>
      </c>
      <c r="Y7" s="11" t="s">
        <v>67</v>
      </c>
      <c r="Z7" s="11" t="s">
        <v>75</v>
      </c>
      <c r="AA7" s="2" t="s">
        <v>168</v>
      </c>
      <c r="AB7" s="11" t="s">
        <v>69</v>
      </c>
      <c r="AC7" s="11" t="s">
        <v>70</v>
      </c>
      <c r="AD7" s="11" t="s">
        <v>169</v>
      </c>
      <c r="AE7" s="11" t="s">
        <v>140</v>
      </c>
      <c r="AF7" s="11" t="s">
        <v>170</v>
      </c>
    </row>
    <row r="8" spans="1:32" s="95" customFormat="1" x14ac:dyDescent="0.2">
      <c r="A8" s="95" t="str">
        <f>IF('Schr-Pr'!B8&lt;&gt;"","2024","")</f>
        <v/>
      </c>
      <c r="B8" s="95" t="str">
        <f>IF('Schr-Pr'!B8&lt;&gt;"",Schulnummer,"")</f>
        <v/>
      </c>
      <c r="C8" s="95" t="str">
        <f>IF('Schr-Pr'!B8&lt;&gt;"",Erstkorrekturschule,"")</f>
        <v/>
      </c>
      <c r="D8" s="95" t="str">
        <f>IF('Schr-Pr'!E8&lt;&gt;"",'Schr-Pr'!E8,"")</f>
        <v/>
      </c>
      <c r="E8" s="95" t="str">
        <f>IF('Schr-Pr'!B8&lt;&gt;"",NurFach,"")</f>
        <v/>
      </c>
      <c r="F8" s="95" t="str">
        <f>IF('Schr-Pr'!B8&lt;&gt;"",Niveau,"")</f>
        <v/>
      </c>
      <c r="G8" s="95" t="str">
        <f>IF('Schr-Pr'!B8&lt;&gt;"",Kursbezeichnung,"")</f>
        <v/>
      </c>
      <c r="H8" s="96" t="str">
        <f>IF('Schr-Pr'!C8&lt;&gt;"",'Schr-Pr'!C8,"")</f>
        <v/>
      </c>
      <c r="I8" s="96" t="str">
        <f>IF('Schr-Pr'!B8&lt;&gt;"","schriftlich","")</f>
        <v/>
      </c>
      <c r="J8" s="95" t="str">
        <f>IF('Schr-Pr'!F8&lt;&gt;"",'Schr-Pr'!F8,"")</f>
        <v/>
      </c>
      <c r="K8" s="95" t="str">
        <f>IF('Schr-Pr'!G8&lt;&gt;"",'Schr-Pr'!G8,"")</f>
        <v/>
      </c>
      <c r="L8" s="95" t="str">
        <f>IF('Schr-Pr'!B8&lt;&gt;"",'Schr-Pr'!$G$5,"")</f>
        <v/>
      </c>
      <c r="M8" s="95" t="str">
        <f>IF('Schr-Pr'!B8&lt;&gt;"","trifft nicht zu","")</f>
        <v/>
      </c>
      <c r="N8" s="95" t="str">
        <f>IF('Schr-Pr'!H8&lt;&gt;"",'Schr-Pr'!H8,"")</f>
        <v/>
      </c>
      <c r="O8" s="95" t="str">
        <f>IF('Schr-Pr'!I8&lt;&gt;"",'Schr-Pr'!I8,"")</f>
        <v/>
      </c>
      <c r="P8" s="95" t="str">
        <f>IF('Schr-Pr'!B8&lt;&gt;"","trifft nicht zu","")</f>
        <v/>
      </c>
      <c r="Q8" s="95" t="str">
        <f>IF('Schr-Pr'!K8&lt;&gt;"",'Schr-Pr'!K8,"")</f>
        <v/>
      </c>
      <c r="R8" s="95" t="str">
        <f>IF('Schr-Pr'!L8&lt;&gt;"",'Schr-Pr'!L8,"")</f>
        <v/>
      </c>
      <c r="S8" s="95" t="str">
        <f>IF('Schr-Pr'!M8&lt;&gt;"",'Schr-Pr'!M8,"")</f>
        <v/>
      </c>
      <c r="T8" s="95" t="str">
        <f>IF('Schr-Pr'!N8&lt;&gt;"",'Schr-Pr'!N8,"")</f>
        <v/>
      </c>
      <c r="U8" s="95" t="str">
        <f>IF('Schr-Pr'!O8&lt;&gt;"",'Schr-Pr'!O8,"")</f>
        <v/>
      </c>
      <c r="V8" s="95" t="str">
        <f>IF('Schr-Pr'!B8&lt;&gt;"","trifft nicht zu","")</f>
        <v/>
      </c>
      <c r="W8" s="95" t="str">
        <f>IF('Schr-Pr'!B8&lt;&gt;"","trifft nicht zu","")</f>
        <v/>
      </c>
      <c r="X8" s="138" t="str">
        <f>IF('Schr-Pr'!J8&lt;&gt;"",'Schr-Pr'!J8,"")</f>
        <v/>
      </c>
      <c r="Y8" s="97" t="str">
        <f>IF('Schr-Pr'!B8&lt;&gt;"","trifft nicht zu","")</f>
        <v/>
      </c>
      <c r="Z8" s="95" t="str">
        <f>IF('Schr-Pr'!B8&lt;&gt;"",'Schr-Pr'!$D$5,"")</f>
        <v/>
      </c>
      <c r="AA8" s="95" t="str">
        <f>IF('Schr-Pr'!A5="Mathematik mit CAS","CAS","")</f>
        <v/>
      </c>
      <c r="AB8" s="95" t="str">
        <f>IF('Schr-Pr'!B8&lt;&gt;"",'Schr-Pr'!$E$5,"")</f>
        <v/>
      </c>
      <c r="AC8" s="95" t="str">
        <f>IF('Schr-Pr'!B8&lt;&gt;"",'Schr-Pr'!$F$5,"")</f>
        <v/>
      </c>
      <c r="AD8" s="95" t="str">
        <f>IF('Schr-Pr'!B8&lt;&gt;"","Monitoring Abitur","")</f>
        <v/>
      </c>
      <c r="AE8" s="95" t="str">
        <f>IF('Schr-Pr'!B8&lt;&gt;"",Schulform,"")</f>
        <v/>
      </c>
    </row>
    <row r="9" spans="1:32" s="95" customFormat="1" x14ac:dyDescent="0.2">
      <c r="A9" s="95" t="str">
        <f>IF('Schr-Pr'!B9&lt;&gt;"","2024","")</f>
        <v/>
      </c>
      <c r="B9" s="95" t="str">
        <f>IF('Schr-Pr'!B9&lt;&gt;"",Schulnummer,"")</f>
        <v/>
      </c>
      <c r="C9" s="95" t="str">
        <f>IF('Schr-Pr'!B9&lt;&gt;"",Erstkorrekturschule,"")</f>
        <v/>
      </c>
      <c r="D9" s="95" t="str">
        <f>IF('Schr-Pr'!E9&lt;&gt;"",'Schr-Pr'!E9,"")</f>
        <v/>
      </c>
      <c r="E9" s="95" t="str">
        <f>IF('Schr-Pr'!B9&lt;&gt;"",NurFach,"")</f>
        <v/>
      </c>
      <c r="F9" s="95" t="str">
        <f>IF('Schr-Pr'!B9&lt;&gt;"",Niveau,"")</f>
        <v/>
      </c>
      <c r="G9" s="95" t="str">
        <f>IF('Schr-Pr'!B9&lt;&gt;"",Kursbezeichnung,"")</f>
        <v/>
      </c>
      <c r="H9" s="96" t="str">
        <f>IF('Schr-Pr'!C9&lt;&gt;"",'Schr-Pr'!C9,"")</f>
        <v/>
      </c>
      <c r="I9" s="96" t="str">
        <f>IF('Schr-Pr'!B9&lt;&gt;"","schriftlich","")</f>
        <v/>
      </c>
      <c r="J9" s="95" t="str">
        <f>IF('Schr-Pr'!F9&lt;&gt;"",'Schr-Pr'!F9,"")</f>
        <v/>
      </c>
      <c r="K9" s="95" t="str">
        <f>IF('Schr-Pr'!G9&lt;&gt;"",'Schr-Pr'!G9,"")</f>
        <v/>
      </c>
      <c r="L9" s="95" t="str">
        <f>IF('Schr-Pr'!B9&lt;&gt;"",'Schr-Pr'!$G$5,"")</f>
        <v/>
      </c>
      <c r="M9" s="95" t="str">
        <f>IF('Schr-Pr'!B9&lt;&gt;"","trifft nicht zu","")</f>
        <v/>
      </c>
      <c r="N9" s="95" t="str">
        <f>IF('Schr-Pr'!H9&lt;&gt;"",'Schr-Pr'!H9,"")</f>
        <v/>
      </c>
      <c r="O9" s="95" t="str">
        <f>IF('Schr-Pr'!I9&lt;&gt;"",'Schr-Pr'!I9,"")</f>
        <v/>
      </c>
      <c r="P9" s="95" t="str">
        <f>IF('Schr-Pr'!B9&lt;&gt;"","trifft nicht zu","")</f>
        <v/>
      </c>
      <c r="Q9" s="95" t="str">
        <f>IF('Schr-Pr'!K9&lt;&gt;"",'Schr-Pr'!K9,"")</f>
        <v/>
      </c>
      <c r="R9" s="95" t="str">
        <f>IF('Schr-Pr'!L9&lt;&gt;"",'Schr-Pr'!L9,"")</f>
        <v/>
      </c>
      <c r="S9" s="95" t="str">
        <f>IF('Schr-Pr'!M9&lt;&gt;"",'Schr-Pr'!M9,"")</f>
        <v/>
      </c>
      <c r="T9" s="95" t="str">
        <f>IF('Schr-Pr'!N9&lt;&gt;"",'Schr-Pr'!N9,"")</f>
        <v/>
      </c>
      <c r="U9" s="95" t="str">
        <f>IF('Schr-Pr'!O9&lt;&gt;"",'Schr-Pr'!O9,"")</f>
        <v/>
      </c>
      <c r="V9" s="95" t="str">
        <f>IF('Schr-Pr'!B9&lt;&gt;"","trifft nicht zu","")</f>
        <v/>
      </c>
      <c r="W9" s="95" t="str">
        <f>IF('Schr-Pr'!B9&lt;&gt;"","trifft nicht zu","")</f>
        <v/>
      </c>
      <c r="X9" s="138" t="str">
        <f>IF('Schr-Pr'!J9&lt;&gt;"",'Schr-Pr'!J9,"")</f>
        <v/>
      </c>
      <c r="Y9" s="97" t="str">
        <f>IF('Schr-Pr'!B9&lt;&gt;"","trifft nicht zu","")</f>
        <v/>
      </c>
      <c r="Z9" s="95" t="str">
        <f>IF('Schr-Pr'!B9&lt;&gt;"",'Schr-Pr'!$D$5,"")</f>
        <v/>
      </c>
      <c r="AA9" s="95" t="str">
        <f>IF('Schr-Pr'!A6="Mathematik mit CAS","CAS","")</f>
        <v/>
      </c>
      <c r="AB9" s="95" t="str">
        <f>IF('Schr-Pr'!B9&lt;&gt;"",'Schr-Pr'!$E$5,"")</f>
        <v/>
      </c>
      <c r="AC9" s="95" t="str">
        <f>IF('Schr-Pr'!B9&lt;&gt;"",'Schr-Pr'!$F$5,"")</f>
        <v/>
      </c>
      <c r="AE9" s="95" t="str">
        <f>IF('Schr-Pr'!B9&lt;&gt;"",Schulform,"")</f>
        <v/>
      </c>
    </row>
    <row r="10" spans="1:32" s="95" customFormat="1" x14ac:dyDescent="0.2">
      <c r="A10" s="95" t="str">
        <f>IF('Schr-Pr'!B10&lt;&gt;"","2024","")</f>
        <v/>
      </c>
      <c r="B10" s="95" t="str">
        <f>IF('Schr-Pr'!B10&lt;&gt;"",Schulnummer,"")</f>
        <v/>
      </c>
      <c r="C10" s="95" t="str">
        <f>IF('Schr-Pr'!B10&lt;&gt;"",Erstkorrekturschule,"")</f>
        <v/>
      </c>
      <c r="D10" s="95" t="str">
        <f>IF('Schr-Pr'!E10&lt;&gt;"",'Schr-Pr'!E10,"")</f>
        <v/>
      </c>
      <c r="E10" s="95" t="str">
        <f>IF('Schr-Pr'!B10&lt;&gt;"",NurFach,"")</f>
        <v/>
      </c>
      <c r="F10" s="95" t="str">
        <f>IF('Schr-Pr'!B10&lt;&gt;"",Niveau,"")</f>
        <v/>
      </c>
      <c r="G10" s="95" t="str">
        <f>IF('Schr-Pr'!B10&lt;&gt;"",Kursbezeichnung,"")</f>
        <v/>
      </c>
      <c r="H10" s="96" t="str">
        <f>IF('Schr-Pr'!C10&lt;&gt;"",'Schr-Pr'!C10,"")</f>
        <v/>
      </c>
      <c r="I10" s="96" t="str">
        <f>IF('Schr-Pr'!B10&lt;&gt;"","schriftlich","")</f>
        <v/>
      </c>
      <c r="J10" s="95" t="str">
        <f>IF('Schr-Pr'!F10&lt;&gt;"",'Schr-Pr'!F10,"")</f>
        <v/>
      </c>
      <c r="K10" s="95" t="str">
        <f>IF('Schr-Pr'!G10&lt;&gt;"",'Schr-Pr'!G10,"")</f>
        <v/>
      </c>
      <c r="L10" s="95" t="str">
        <f>IF('Schr-Pr'!B10&lt;&gt;"",'Schr-Pr'!$G$5,"")</f>
        <v/>
      </c>
      <c r="M10" s="95" t="str">
        <f>IF('Schr-Pr'!B10&lt;&gt;"","trifft nicht zu","")</f>
        <v/>
      </c>
      <c r="N10" s="95" t="str">
        <f>IF('Schr-Pr'!H10&lt;&gt;"",'Schr-Pr'!H10,"")</f>
        <v/>
      </c>
      <c r="O10" s="95" t="str">
        <f>IF('Schr-Pr'!I10&lt;&gt;"",'Schr-Pr'!I10,"")</f>
        <v/>
      </c>
      <c r="P10" s="95" t="str">
        <f>IF('Schr-Pr'!B10&lt;&gt;"","trifft nicht zu","")</f>
        <v/>
      </c>
      <c r="Q10" s="95" t="str">
        <f>IF('Schr-Pr'!K10&lt;&gt;"",'Schr-Pr'!K10,"")</f>
        <v/>
      </c>
      <c r="R10" s="95" t="str">
        <f>IF('Schr-Pr'!L10&lt;&gt;"",'Schr-Pr'!L10,"")</f>
        <v/>
      </c>
      <c r="S10" s="95" t="str">
        <f>IF('Schr-Pr'!M10&lt;&gt;"",'Schr-Pr'!M10,"")</f>
        <v/>
      </c>
      <c r="T10" s="95" t="str">
        <f>IF('Schr-Pr'!N10&lt;&gt;"",'Schr-Pr'!N10,"")</f>
        <v/>
      </c>
      <c r="U10" s="95" t="str">
        <f>IF('Schr-Pr'!O10&lt;&gt;"",'Schr-Pr'!O10,"")</f>
        <v/>
      </c>
      <c r="V10" s="95" t="str">
        <f>IF('Schr-Pr'!B10&lt;&gt;"","trifft nicht zu","")</f>
        <v/>
      </c>
      <c r="W10" s="95" t="str">
        <f>IF('Schr-Pr'!B10&lt;&gt;"","trifft nicht zu","")</f>
        <v/>
      </c>
      <c r="X10" s="138" t="str">
        <f>IF('Schr-Pr'!J10&lt;&gt;"",'Schr-Pr'!J10,"")</f>
        <v/>
      </c>
      <c r="Y10" s="97" t="str">
        <f>IF('Schr-Pr'!B10&lt;&gt;"","trifft nicht zu","")</f>
        <v/>
      </c>
      <c r="Z10" s="95" t="str">
        <f>IF('Schr-Pr'!B10&lt;&gt;"",'Schr-Pr'!$D$5,"")</f>
        <v/>
      </c>
      <c r="AA10" s="95" t="str">
        <f>IF('Schr-Pr'!A7="Mathematik mit CAS","CAS","")</f>
        <v/>
      </c>
      <c r="AB10" s="95" t="str">
        <f>IF('Schr-Pr'!B10&lt;&gt;"",'Schr-Pr'!$E$5,"")</f>
        <v/>
      </c>
      <c r="AC10" s="95" t="str">
        <f>IF('Schr-Pr'!B10&lt;&gt;"",'Schr-Pr'!$F$5,"")</f>
        <v/>
      </c>
      <c r="AE10" s="95" t="str">
        <f>IF('Schr-Pr'!B10&lt;&gt;"",Schulform,"")</f>
        <v/>
      </c>
    </row>
    <row r="11" spans="1:32" s="95" customFormat="1" x14ac:dyDescent="0.2">
      <c r="A11" s="95" t="str">
        <f>IF('Schr-Pr'!B11&lt;&gt;"","2024","")</f>
        <v/>
      </c>
      <c r="B11" s="95" t="str">
        <f>IF('Schr-Pr'!B11&lt;&gt;"",Schulnummer,"")</f>
        <v/>
      </c>
      <c r="C11" s="95" t="str">
        <f>IF('Schr-Pr'!B11&lt;&gt;"",Erstkorrekturschule,"")</f>
        <v/>
      </c>
      <c r="D11" s="95" t="str">
        <f>IF('Schr-Pr'!E11&lt;&gt;"",'Schr-Pr'!E11,"")</f>
        <v/>
      </c>
      <c r="E11" s="95" t="str">
        <f>IF('Schr-Pr'!B11&lt;&gt;"",NurFach,"")</f>
        <v/>
      </c>
      <c r="F11" s="95" t="str">
        <f>IF('Schr-Pr'!B11&lt;&gt;"",Niveau,"")</f>
        <v/>
      </c>
      <c r="G11" s="95" t="str">
        <f>IF('Schr-Pr'!B11&lt;&gt;"",Kursbezeichnung,"")</f>
        <v/>
      </c>
      <c r="H11" s="96" t="str">
        <f>IF('Schr-Pr'!C11&lt;&gt;"",'Schr-Pr'!C11,"")</f>
        <v/>
      </c>
      <c r="I11" s="96" t="str">
        <f>IF('Schr-Pr'!B11&lt;&gt;"","schriftlich","")</f>
        <v/>
      </c>
      <c r="J11" s="95" t="str">
        <f>IF('Schr-Pr'!F11&lt;&gt;"",'Schr-Pr'!F11,"")</f>
        <v/>
      </c>
      <c r="K11" s="95" t="str">
        <f>IF('Schr-Pr'!G11&lt;&gt;"",'Schr-Pr'!G11,"")</f>
        <v/>
      </c>
      <c r="L11" s="95" t="str">
        <f>IF('Schr-Pr'!B11&lt;&gt;"",'Schr-Pr'!$G$5,"")</f>
        <v/>
      </c>
      <c r="M11" s="95" t="str">
        <f>IF('Schr-Pr'!B11&lt;&gt;"","trifft nicht zu","")</f>
        <v/>
      </c>
      <c r="N11" s="95" t="str">
        <f>IF('Schr-Pr'!H11&lt;&gt;"",'Schr-Pr'!H11,"")</f>
        <v/>
      </c>
      <c r="O11" s="95" t="str">
        <f>IF('Schr-Pr'!I11&lt;&gt;"",'Schr-Pr'!I11,"")</f>
        <v/>
      </c>
      <c r="P11" s="95" t="str">
        <f>IF('Schr-Pr'!B11&lt;&gt;"","trifft nicht zu","")</f>
        <v/>
      </c>
      <c r="Q11" s="95" t="str">
        <f>IF('Schr-Pr'!K11&lt;&gt;"",'Schr-Pr'!K11,"")</f>
        <v/>
      </c>
      <c r="R11" s="95" t="str">
        <f>IF('Schr-Pr'!L11&lt;&gt;"",'Schr-Pr'!L11,"")</f>
        <v/>
      </c>
      <c r="S11" s="95" t="str">
        <f>IF('Schr-Pr'!M11&lt;&gt;"",'Schr-Pr'!M11,"")</f>
        <v/>
      </c>
      <c r="T11" s="95" t="str">
        <f>IF('Schr-Pr'!N11&lt;&gt;"",'Schr-Pr'!N11,"")</f>
        <v/>
      </c>
      <c r="U11" s="95" t="str">
        <f>IF('Schr-Pr'!O11&lt;&gt;"",'Schr-Pr'!O11,"")</f>
        <v/>
      </c>
      <c r="V11" s="95" t="str">
        <f>IF('Schr-Pr'!B11&lt;&gt;"","trifft nicht zu","")</f>
        <v/>
      </c>
      <c r="W11" s="95" t="str">
        <f>IF('Schr-Pr'!B11&lt;&gt;"","trifft nicht zu","")</f>
        <v/>
      </c>
      <c r="X11" s="138" t="str">
        <f>IF('Schr-Pr'!J11&lt;&gt;"",'Schr-Pr'!J11,"")</f>
        <v/>
      </c>
      <c r="Y11" s="97" t="str">
        <f>IF('Schr-Pr'!B11&lt;&gt;"","trifft nicht zu","")</f>
        <v/>
      </c>
      <c r="Z11" s="95" t="str">
        <f>IF('Schr-Pr'!B11&lt;&gt;"",'Schr-Pr'!$D$5,"")</f>
        <v/>
      </c>
      <c r="AA11" s="95" t="str">
        <f>IF('Schr-Pr'!A8="Mathematik mit CAS","CAS","")</f>
        <v/>
      </c>
      <c r="AB11" s="95" t="str">
        <f>IF('Schr-Pr'!B11&lt;&gt;"",'Schr-Pr'!$E$5,"")</f>
        <v/>
      </c>
      <c r="AC11" s="95" t="str">
        <f>IF('Schr-Pr'!B11&lt;&gt;"",'Schr-Pr'!$F$5,"")</f>
        <v/>
      </c>
      <c r="AE11" s="95" t="str">
        <f>IF('Schr-Pr'!B11&lt;&gt;"",Schulform,"")</f>
        <v/>
      </c>
    </row>
    <row r="12" spans="1:32" s="95" customFormat="1" x14ac:dyDescent="0.2">
      <c r="A12" s="95" t="str">
        <f>IF('Schr-Pr'!B12&lt;&gt;"","2024","")</f>
        <v/>
      </c>
      <c r="B12" s="95" t="str">
        <f>IF('Schr-Pr'!B12&lt;&gt;"",Schulnummer,"")</f>
        <v/>
      </c>
      <c r="C12" s="95" t="str">
        <f>IF('Schr-Pr'!B12&lt;&gt;"",Erstkorrekturschule,"")</f>
        <v/>
      </c>
      <c r="D12" s="95" t="str">
        <f>IF('Schr-Pr'!E12&lt;&gt;"",'Schr-Pr'!E12,"")</f>
        <v/>
      </c>
      <c r="E12" s="95" t="str">
        <f>IF('Schr-Pr'!B12&lt;&gt;"",NurFach,"")</f>
        <v/>
      </c>
      <c r="F12" s="95" t="str">
        <f>IF('Schr-Pr'!B12&lt;&gt;"",Niveau,"")</f>
        <v/>
      </c>
      <c r="G12" s="95" t="str">
        <f>IF('Schr-Pr'!B12&lt;&gt;"",Kursbezeichnung,"")</f>
        <v/>
      </c>
      <c r="H12" s="96" t="str">
        <f>IF('Schr-Pr'!C12&lt;&gt;"",'Schr-Pr'!C12,"")</f>
        <v/>
      </c>
      <c r="I12" s="96" t="str">
        <f>IF('Schr-Pr'!B12&lt;&gt;"","schriftlich","")</f>
        <v/>
      </c>
      <c r="J12" s="95" t="str">
        <f>IF('Schr-Pr'!F12&lt;&gt;"",'Schr-Pr'!F12,"")</f>
        <v/>
      </c>
      <c r="K12" s="95" t="str">
        <f>IF('Schr-Pr'!G12&lt;&gt;"",'Schr-Pr'!G12,"")</f>
        <v/>
      </c>
      <c r="L12" s="95" t="str">
        <f>IF('Schr-Pr'!B12&lt;&gt;"",'Schr-Pr'!$G$5,"")</f>
        <v/>
      </c>
      <c r="M12" s="95" t="str">
        <f>IF('Schr-Pr'!B12&lt;&gt;"","trifft nicht zu","")</f>
        <v/>
      </c>
      <c r="N12" s="95" t="str">
        <f>IF('Schr-Pr'!H12&lt;&gt;"",'Schr-Pr'!H12,"")</f>
        <v/>
      </c>
      <c r="O12" s="95" t="str">
        <f>IF('Schr-Pr'!I12&lt;&gt;"",'Schr-Pr'!I12,"")</f>
        <v/>
      </c>
      <c r="P12" s="95" t="str">
        <f>IF('Schr-Pr'!B12&lt;&gt;"","trifft nicht zu","")</f>
        <v/>
      </c>
      <c r="Q12" s="95" t="str">
        <f>IF('Schr-Pr'!K12&lt;&gt;"",'Schr-Pr'!K12,"")</f>
        <v/>
      </c>
      <c r="R12" s="95" t="str">
        <f>IF('Schr-Pr'!L12&lt;&gt;"",'Schr-Pr'!L12,"")</f>
        <v/>
      </c>
      <c r="S12" s="95" t="str">
        <f>IF('Schr-Pr'!M12&lt;&gt;"",'Schr-Pr'!M12,"")</f>
        <v/>
      </c>
      <c r="T12" s="95" t="str">
        <f>IF('Schr-Pr'!N12&lt;&gt;"",'Schr-Pr'!N12,"")</f>
        <v/>
      </c>
      <c r="U12" s="95" t="str">
        <f>IF('Schr-Pr'!O12&lt;&gt;"",'Schr-Pr'!O12,"")</f>
        <v/>
      </c>
      <c r="V12" s="95" t="str">
        <f>IF('Schr-Pr'!B12&lt;&gt;"","trifft nicht zu","")</f>
        <v/>
      </c>
      <c r="W12" s="95" t="str">
        <f>IF('Schr-Pr'!B12&lt;&gt;"","trifft nicht zu","")</f>
        <v/>
      </c>
      <c r="X12" s="138" t="str">
        <f>IF('Schr-Pr'!J12&lt;&gt;"",'Schr-Pr'!J12,"")</f>
        <v/>
      </c>
      <c r="Y12" s="97" t="str">
        <f>IF('Schr-Pr'!B12&lt;&gt;"","trifft nicht zu","")</f>
        <v/>
      </c>
      <c r="Z12" s="95" t="str">
        <f>IF('Schr-Pr'!B12&lt;&gt;"",'Schr-Pr'!$D$5,"")</f>
        <v/>
      </c>
      <c r="AA12" s="95" t="str">
        <f>IF('Schr-Pr'!A9="Mathematik mit CAS","CAS","")</f>
        <v/>
      </c>
      <c r="AB12" s="95" t="str">
        <f>IF('Schr-Pr'!B12&lt;&gt;"",'Schr-Pr'!$E$5,"")</f>
        <v/>
      </c>
      <c r="AC12" s="95" t="str">
        <f>IF('Schr-Pr'!B12&lt;&gt;"",'Schr-Pr'!$F$5,"")</f>
        <v/>
      </c>
      <c r="AE12" s="95" t="str">
        <f>IF('Schr-Pr'!B12&lt;&gt;"",Schulform,"")</f>
        <v/>
      </c>
    </row>
    <row r="13" spans="1:32" s="95" customFormat="1" x14ac:dyDescent="0.2">
      <c r="A13" s="95" t="str">
        <f>IF('Schr-Pr'!B13&lt;&gt;"","2024","")</f>
        <v/>
      </c>
      <c r="B13" s="95" t="str">
        <f>IF('Schr-Pr'!B13&lt;&gt;"",Schulnummer,"")</f>
        <v/>
      </c>
      <c r="C13" s="95" t="str">
        <f>IF('Schr-Pr'!B13&lt;&gt;"",Erstkorrekturschule,"")</f>
        <v/>
      </c>
      <c r="D13" s="95" t="str">
        <f>IF('Schr-Pr'!E13&lt;&gt;"",'Schr-Pr'!E13,"")</f>
        <v/>
      </c>
      <c r="E13" s="95" t="str">
        <f>IF('Schr-Pr'!B13&lt;&gt;"",NurFach,"")</f>
        <v/>
      </c>
      <c r="F13" s="95" t="str">
        <f>IF('Schr-Pr'!B13&lt;&gt;"",Niveau,"")</f>
        <v/>
      </c>
      <c r="G13" s="95" t="str">
        <f>IF('Schr-Pr'!B13&lt;&gt;"",Kursbezeichnung,"")</f>
        <v/>
      </c>
      <c r="H13" s="96" t="str">
        <f>IF('Schr-Pr'!C13&lt;&gt;"",'Schr-Pr'!C13,"")</f>
        <v/>
      </c>
      <c r="I13" s="96" t="str">
        <f>IF('Schr-Pr'!B13&lt;&gt;"","schriftlich","")</f>
        <v/>
      </c>
      <c r="J13" s="95" t="str">
        <f>IF('Schr-Pr'!F13&lt;&gt;"",'Schr-Pr'!F13,"")</f>
        <v/>
      </c>
      <c r="K13" s="95" t="str">
        <f>IF('Schr-Pr'!G13&lt;&gt;"",'Schr-Pr'!G13,"")</f>
        <v/>
      </c>
      <c r="L13" s="95" t="str">
        <f>IF('Schr-Pr'!B13&lt;&gt;"",'Schr-Pr'!$G$5,"")</f>
        <v/>
      </c>
      <c r="M13" s="95" t="str">
        <f>IF('Schr-Pr'!B13&lt;&gt;"","trifft nicht zu","")</f>
        <v/>
      </c>
      <c r="N13" s="95" t="str">
        <f>IF('Schr-Pr'!H13&lt;&gt;"",'Schr-Pr'!H13,"")</f>
        <v/>
      </c>
      <c r="O13" s="95" t="str">
        <f>IF('Schr-Pr'!I13&lt;&gt;"",'Schr-Pr'!I13,"")</f>
        <v/>
      </c>
      <c r="P13" s="95" t="str">
        <f>IF('Schr-Pr'!B13&lt;&gt;"","trifft nicht zu","")</f>
        <v/>
      </c>
      <c r="Q13" s="95" t="str">
        <f>IF('Schr-Pr'!K13&lt;&gt;"",'Schr-Pr'!K13,"")</f>
        <v/>
      </c>
      <c r="R13" s="95" t="str">
        <f>IF('Schr-Pr'!L13&lt;&gt;"",'Schr-Pr'!L13,"")</f>
        <v/>
      </c>
      <c r="S13" s="95" t="str">
        <f>IF('Schr-Pr'!M13&lt;&gt;"",'Schr-Pr'!M13,"")</f>
        <v/>
      </c>
      <c r="T13" s="95" t="str">
        <f>IF('Schr-Pr'!N13&lt;&gt;"",'Schr-Pr'!N13,"")</f>
        <v/>
      </c>
      <c r="U13" s="95" t="str">
        <f>IF('Schr-Pr'!O13&lt;&gt;"",'Schr-Pr'!O13,"")</f>
        <v/>
      </c>
      <c r="V13" s="95" t="str">
        <f>IF('Schr-Pr'!B13&lt;&gt;"","trifft nicht zu","")</f>
        <v/>
      </c>
      <c r="W13" s="95" t="str">
        <f>IF('Schr-Pr'!B13&lt;&gt;"","trifft nicht zu","")</f>
        <v/>
      </c>
      <c r="X13" s="138" t="str">
        <f>IF('Schr-Pr'!J13&lt;&gt;"",'Schr-Pr'!J13,"")</f>
        <v/>
      </c>
      <c r="Y13" s="97" t="str">
        <f>IF('Schr-Pr'!B13&lt;&gt;"","trifft nicht zu","")</f>
        <v/>
      </c>
      <c r="Z13" s="95" t="str">
        <f>IF('Schr-Pr'!B13&lt;&gt;"",'Schr-Pr'!$D$5,"")</f>
        <v/>
      </c>
      <c r="AA13" s="95" t="str">
        <f>IF('Schr-Pr'!A10="Mathematik mit CAS","CAS","")</f>
        <v/>
      </c>
      <c r="AB13" s="95" t="str">
        <f>IF('Schr-Pr'!B13&lt;&gt;"",'Schr-Pr'!$E$5,"")</f>
        <v/>
      </c>
      <c r="AC13" s="95" t="str">
        <f>IF('Schr-Pr'!B13&lt;&gt;"",'Schr-Pr'!$F$5,"")</f>
        <v/>
      </c>
      <c r="AE13" s="95" t="str">
        <f>IF('Schr-Pr'!B13&lt;&gt;"",Schulform,"")</f>
        <v/>
      </c>
    </row>
    <row r="14" spans="1:32" s="95" customFormat="1" x14ac:dyDescent="0.2">
      <c r="A14" s="95" t="str">
        <f>IF('Schr-Pr'!B14&lt;&gt;"","2024","")</f>
        <v/>
      </c>
      <c r="B14" s="95" t="str">
        <f>IF('Schr-Pr'!B14&lt;&gt;"",Schulnummer,"")</f>
        <v/>
      </c>
      <c r="C14" s="95" t="str">
        <f>IF('Schr-Pr'!B14&lt;&gt;"",Erstkorrekturschule,"")</f>
        <v/>
      </c>
      <c r="D14" s="95" t="str">
        <f>IF('Schr-Pr'!E14&lt;&gt;"",'Schr-Pr'!E14,"")</f>
        <v/>
      </c>
      <c r="E14" s="95" t="str">
        <f>IF('Schr-Pr'!B14&lt;&gt;"",NurFach,"")</f>
        <v/>
      </c>
      <c r="F14" s="95" t="str">
        <f>IF('Schr-Pr'!B14&lt;&gt;"",Niveau,"")</f>
        <v/>
      </c>
      <c r="G14" s="95" t="str">
        <f>IF('Schr-Pr'!B14&lt;&gt;"",Kursbezeichnung,"")</f>
        <v/>
      </c>
      <c r="H14" s="96" t="str">
        <f>IF('Schr-Pr'!C14&lt;&gt;"",'Schr-Pr'!C14,"")</f>
        <v/>
      </c>
      <c r="I14" s="96" t="str">
        <f>IF('Schr-Pr'!B14&lt;&gt;"","schriftlich","")</f>
        <v/>
      </c>
      <c r="J14" s="95" t="str">
        <f>IF('Schr-Pr'!F14&lt;&gt;"",'Schr-Pr'!F14,"")</f>
        <v/>
      </c>
      <c r="K14" s="95" t="str">
        <f>IF('Schr-Pr'!G14&lt;&gt;"",'Schr-Pr'!G14,"")</f>
        <v/>
      </c>
      <c r="L14" s="95" t="str">
        <f>IF('Schr-Pr'!B14&lt;&gt;"",'Schr-Pr'!$G$5,"")</f>
        <v/>
      </c>
      <c r="M14" s="95" t="str">
        <f>IF('Schr-Pr'!B14&lt;&gt;"","trifft nicht zu","")</f>
        <v/>
      </c>
      <c r="N14" s="95" t="str">
        <f>IF('Schr-Pr'!H14&lt;&gt;"",'Schr-Pr'!H14,"")</f>
        <v/>
      </c>
      <c r="O14" s="95" t="str">
        <f>IF('Schr-Pr'!I14&lt;&gt;"",'Schr-Pr'!I14,"")</f>
        <v/>
      </c>
      <c r="P14" s="95" t="str">
        <f>IF('Schr-Pr'!B14&lt;&gt;"","trifft nicht zu","")</f>
        <v/>
      </c>
      <c r="Q14" s="95" t="str">
        <f>IF('Schr-Pr'!K14&lt;&gt;"",'Schr-Pr'!K14,"")</f>
        <v/>
      </c>
      <c r="R14" s="95" t="str">
        <f>IF('Schr-Pr'!L14&lt;&gt;"",'Schr-Pr'!L14,"")</f>
        <v/>
      </c>
      <c r="S14" s="95" t="str">
        <f>IF('Schr-Pr'!M14&lt;&gt;"",'Schr-Pr'!M14,"")</f>
        <v/>
      </c>
      <c r="T14" s="95" t="str">
        <f>IF('Schr-Pr'!N14&lt;&gt;"",'Schr-Pr'!N14,"")</f>
        <v/>
      </c>
      <c r="U14" s="95" t="str">
        <f>IF('Schr-Pr'!O14&lt;&gt;"",'Schr-Pr'!O14,"")</f>
        <v/>
      </c>
      <c r="V14" s="95" t="str">
        <f>IF('Schr-Pr'!B14&lt;&gt;"","trifft nicht zu","")</f>
        <v/>
      </c>
      <c r="W14" s="95" t="str">
        <f>IF('Schr-Pr'!B14&lt;&gt;"","trifft nicht zu","")</f>
        <v/>
      </c>
      <c r="X14" s="138" t="str">
        <f>IF('Schr-Pr'!J14&lt;&gt;"",'Schr-Pr'!J14,"")</f>
        <v/>
      </c>
      <c r="Y14" s="97" t="str">
        <f>IF('Schr-Pr'!B14&lt;&gt;"","trifft nicht zu","")</f>
        <v/>
      </c>
      <c r="Z14" s="95" t="str">
        <f>IF('Schr-Pr'!B14&lt;&gt;"",'Schr-Pr'!$D$5,"")</f>
        <v/>
      </c>
      <c r="AA14" s="95" t="str">
        <f>IF('Schr-Pr'!A11="Mathematik mit CAS","CAS","")</f>
        <v/>
      </c>
      <c r="AB14" s="95" t="str">
        <f>IF('Schr-Pr'!B14&lt;&gt;"",'Schr-Pr'!$E$5,"")</f>
        <v/>
      </c>
      <c r="AC14" s="95" t="str">
        <f>IF('Schr-Pr'!B14&lt;&gt;"",'Schr-Pr'!$F$5,"")</f>
        <v/>
      </c>
      <c r="AE14" s="95" t="str">
        <f>IF('Schr-Pr'!B14&lt;&gt;"",Schulform,"")</f>
        <v/>
      </c>
    </row>
    <row r="15" spans="1:32" s="95" customFormat="1" x14ac:dyDescent="0.2">
      <c r="A15" s="95" t="str">
        <f>IF('Schr-Pr'!B15&lt;&gt;"","2024","")</f>
        <v/>
      </c>
      <c r="B15" s="95" t="str">
        <f>IF('Schr-Pr'!B15&lt;&gt;"",Schulnummer,"")</f>
        <v/>
      </c>
      <c r="C15" s="95" t="str">
        <f>IF('Schr-Pr'!B15&lt;&gt;"",Erstkorrekturschule,"")</f>
        <v/>
      </c>
      <c r="D15" s="95" t="str">
        <f>IF('Schr-Pr'!E15&lt;&gt;"",'Schr-Pr'!E15,"")</f>
        <v/>
      </c>
      <c r="E15" s="95" t="str">
        <f>IF('Schr-Pr'!B15&lt;&gt;"",NurFach,"")</f>
        <v/>
      </c>
      <c r="F15" s="95" t="str">
        <f>IF('Schr-Pr'!B15&lt;&gt;"",Niveau,"")</f>
        <v/>
      </c>
      <c r="G15" s="95" t="str">
        <f>IF('Schr-Pr'!B15&lt;&gt;"",Kursbezeichnung,"")</f>
        <v/>
      </c>
      <c r="H15" s="96" t="str">
        <f>IF('Schr-Pr'!C15&lt;&gt;"",'Schr-Pr'!C15,"")</f>
        <v/>
      </c>
      <c r="I15" s="96" t="str">
        <f>IF('Schr-Pr'!B15&lt;&gt;"","schriftlich","")</f>
        <v/>
      </c>
      <c r="J15" s="95" t="str">
        <f>IF('Schr-Pr'!F15&lt;&gt;"",'Schr-Pr'!F15,"")</f>
        <v/>
      </c>
      <c r="K15" s="95" t="str">
        <f>IF('Schr-Pr'!G15&lt;&gt;"",'Schr-Pr'!G15,"")</f>
        <v/>
      </c>
      <c r="L15" s="95" t="str">
        <f>IF('Schr-Pr'!B15&lt;&gt;"",'Schr-Pr'!$G$5,"")</f>
        <v/>
      </c>
      <c r="M15" s="95" t="str">
        <f>IF('Schr-Pr'!B15&lt;&gt;"","trifft nicht zu","")</f>
        <v/>
      </c>
      <c r="N15" s="95" t="str">
        <f>IF('Schr-Pr'!H15&lt;&gt;"",'Schr-Pr'!H15,"")</f>
        <v/>
      </c>
      <c r="O15" s="95" t="str">
        <f>IF('Schr-Pr'!I15&lt;&gt;"",'Schr-Pr'!I15,"")</f>
        <v/>
      </c>
      <c r="P15" s="95" t="str">
        <f>IF('Schr-Pr'!B15&lt;&gt;"","trifft nicht zu","")</f>
        <v/>
      </c>
      <c r="Q15" s="95" t="str">
        <f>IF('Schr-Pr'!K15&lt;&gt;"",'Schr-Pr'!K15,"")</f>
        <v/>
      </c>
      <c r="R15" s="95" t="str">
        <f>IF('Schr-Pr'!L15&lt;&gt;"",'Schr-Pr'!L15,"")</f>
        <v/>
      </c>
      <c r="S15" s="95" t="str">
        <f>IF('Schr-Pr'!M15&lt;&gt;"",'Schr-Pr'!M15,"")</f>
        <v/>
      </c>
      <c r="T15" s="95" t="str">
        <f>IF('Schr-Pr'!N15&lt;&gt;"",'Schr-Pr'!N15,"")</f>
        <v/>
      </c>
      <c r="U15" s="95" t="str">
        <f>IF('Schr-Pr'!O15&lt;&gt;"",'Schr-Pr'!O15,"")</f>
        <v/>
      </c>
      <c r="V15" s="95" t="str">
        <f>IF('Schr-Pr'!B15&lt;&gt;"","trifft nicht zu","")</f>
        <v/>
      </c>
      <c r="W15" s="95" t="str">
        <f>IF('Schr-Pr'!B15&lt;&gt;"","trifft nicht zu","")</f>
        <v/>
      </c>
      <c r="X15" s="138" t="str">
        <f>IF('Schr-Pr'!J15&lt;&gt;"",'Schr-Pr'!J15,"")</f>
        <v/>
      </c>
      <c r="Y15" s="97" t="str">
        <f>IF('Schr-Pr'!B15&lt;&gt;"","trifft nicht zu","")</f>
        <v/>
      </c>
      <c r="Z15" s="95" t="str">
        <f>IF('Schr-Pr'!B15&lt;&gt;"",'Schr-Pr'!$D$5,"")</f>
        <v/>
      </c>
      <c r="AA15" s="95" t="str">
        <f>IF('Schr-Pr'!A12="Mathematik mit CAS","CAS","")</f>
        <v/>
      </c>
      <c r="AB15" s="95" t="str">
        <f>IF('Schr-Pr'!B15&lt;&gt;"",'Schr-Pr'!$E$5,"")</f>
        <v/>
      </c>
      <c r="AC15" s="95" t="str">
        <f>IF('Schr-Pr'!B15&lt;&gt;"",'Schr-Pr'!$F$5,"")</f>
        <v/>
      </c>
      <c r="AE15" s="95" t="str">
        <f>IF('Schr-Pr'!B15&lt;&gt;"",Schulform,"")</f>
        <v/>
      </c>
    </row>
    <row r="16" spans="1:32" s="95" customFormat="1" x14ac:dyDescent="0.2">
      <c r="A16" s="95" t="str">
        <f>IF('Schr-Pr'!B16&lt;&gt;"","2024","")</f>
        <v/>
      </c>
      <c r="B16" s="95" t="str">
        <f>IF('Schr-Pr'!B16&lt;&gt;"",Schulnummer,"")</f>
        <v/>
      </c>
      <c r="C16" s="95" t="str">
        <f>IF('Schr-Pr'!B16&lt;&gt;"",Erstkorrekturschule,"")</f>
        <v/>
      </c>
      <c r="D16" s="95" t="str">
        <f>IF('Schr-Pr'!E16&lt;&gt;"",'Schr-Pr'!E16,"")</f>
        <v/>
      </c>
      <c r="E16" s="95" t="str">
        <f>IF('Schr-Pr'!B16&lt;&gt;"",NurFach,"")</f>
        <v/>
      </c>
      <c r="F16" s="95" t="str">
        <f>IF('Schr-Pr'!B16&lt;&gt;"",Niveau,"")</f>
        <v/>
      </c>
      <c r="G16" s="95" t="str">
        <f>IF('Schr-Pr'!B16&lt;&gt;"",Kursbezeichnung,"")</f>
        <v/>
      </c>
      <c r="H16" s="96" t="str">
        <f>IF('Schr-Pr'!C16&lt;&gt;"",'Schr-Pr'!C16,"")</f>
        <v/>
      </c>
      <c r="I16" s="96" t="str">
        <f>IF('Schr-Pr'!B16&lt;&gt;"","schriftlich","")</f>
        <v/>
      </c>
      <c r="J16" s="95" t="str">
        <f>IF('Schr-Pr'!F16&lt;&gt;"",'Schr-Pr'!F16,"")</f>
        <v/>
      </c>
      <c r="K16" s="95" t="str">
        <f>IF('Schr-Pr'!G16&lt;&gt;"",'Schr-Pr'!G16,"")</f>
        <v/>
      </c>
      <c r="L16" s="95" t="str">
        <f>IF('Schr-Pr'!B16&lt;&gt;"",'Schr-Pr'!$G$5,"")</f>
        <v/>
      </c>
      <c r="M16" s="95" t="str">
        <f>IF('Schr-Pr'!B16&lt;&gt;"","trifft nicht zu","")</f>
        <v/>
      </c>
      <c r="N16" s="95" t="str">
        <f>IF('Schr-Pr'!H16&lt;&gt;"",'Schr-Pr'!H16,"")</f>
        <v/>
      </c>
      <c r="O16" s="95" t="str">
        <f>IF('Schr-Pr'!I16&lt;&gt;"",'Schr-Pr'!I16,"")</f>
        <v/>
      </c>
      <c r="P16" s="95" t="str">
        <f>IF('Schr-Pr'!B16&lt;&gt;"","trifft nicht zu","")</f>
        <v/>
      </c>
      <c r="Q16" s="95" t="str">
        <f>IF('Schr-Pr'!K16&lt;&gt;"",'Schr-Pr'!K16,"")</f>
        <v/>
      </c>
      <c r="R16" s="95" t="str">
        <f>IF('Schr-Pr'!L16&lt;&gt;"",'Schr-Pr'!L16,"")</f>
        <v/>
      </c>
      <c r="S16" s="95" t="str">
        <f>IF('Schr-Pr'!M16&lt;&gt;"",'Schr-Pr'!M16,"")</f>
        <v/>
      </c>
      <c r="T16" s="95" t="str">
        <f>IF('Schr-Pr'!N16&lt;&gt;"",'Schr-Pr'!N16,"")</f>
        <v/>
      </c>
      <c r="U16" s="95" t="str">
        <f>IF('Schr-Pr'!O16&lt;&gt;"",'Schr-Pr'!O16,"")</f>
        <v/>
      </c>
      <c r="V16" s="95" t="str">
        <f>IF('Schr-Pr'!B16&lt;&gt;"","trifft nicht zu","")</f>
        <v/>
      </c>
      <c r="W16" s="95" t="str">
        <f>IF('Schr-Pr'!B16&lt;&gt;"","trifft nicht zu","")</f>
        <v/>
      </c>
      <c r="X16" s="138" t="str">
        <f>IF('Schr-Pr'!J16&lt;&gt;"",'Schr-Pr'!J16,"")</f>
        <v/>
      </c>
      <c r="Y16" s="97" t="str">
        <f>IF('Schr-Pr'!B16&lt;&gt;"","trifft nicht zu","")</f>
        <v/>
      </c>
      <c r="Z16" s="95" t="str">
        <f>IF('Schr-Pr'!B16&lt;&gt;"",'Schr-Pr'!$D$5,"")</f>
        <v/>
      </c>
      <c r="AA16" s="95" t="str">
        <f>IF('Schr-Pr'!A13="Mathematik mit CAS","CAS","")</f>
        <v/>
      </c>
      <c r="AB16" s="95" t="str">
        <f>IF('Schr-Pr'!B16&lt;&gt;"",'Schr-Pr'!$E$5,"")</f>
        <v/>
      </c>
      <c r="AC16" s="95" t="str">
        <f>IF('Schr-Pr'!B16&lt;&gt;"",'Schr-Pr'!$F$5,"")</f>
        <v/>
      </c>
      <c r="AE16" s="95" t="str">
        <f>IF('Schr-Pr'!B16&lt;&gt;"",Schulform,"")</f>
        <v/>
      </c>
    </row>
    <row r="17" spans="1:31" s="95" customFormat="1" x14ac:dyDescent="0.2">
      <c r="A17" s="95" t="str">
        <f>IF('Schr-Pr'!B17&lt;&gt;"","2024","")</f>
        <v/>
      </c>
      <c r="B17" s="95" t="str">
        <f>IF('Schr-Pr'!B17&lt;&gt;"",Schulnummer,"")</f>
        <v/>
      </c>
      <c r="C17" s="95" t="str">
        <f>IF('Schr-Pr'!B17&lt;&gt;"",Erstkorrekturschule,"")</f>
        <v/>
      </c>
      <c r="D17" s="95" t="str">
        <f>IF('Schr-Pr'!E17&lt;&gt;"",'Schr-Pr'!E17,"")</f>
        <v/>
      </c>
      <c r="E17" s="95" t="str">
        <f>IF('Schr-Pr'!B17&lt;&gt;"",NurFach,"")</f>
        <v/>
      </c>
      <c r="F17" s="95" t="str">
        <f>IF('Schr-Pr'!B17&lt;&gt;"",Niveau,"")</f>
        <v/>
      </c>
      <c r="G17" s="95" t="str">
        <f>IF('Schr-Pr'!B17&lt;&gt;"",Kursbezeichnung,"")</f>
        <v/>
      </c>
      <c r="H17" s="96" t="str">
        <f>IF('Schr-Pr'!C17&lt;&gt;"",'Schr-Pr'!C17,"")</f>
        <v/>
      </c>
      <c r="I17" s="96" t="str">
        <f>IF('Schr-Pr'!B17&lt;&gt;"","schriftlich","")</f>
        <v/>
      </c>
      <c r="J17" s="95" t="str">
        <f>IF('Schr-Pr'!F17&lt;&gt;"",'Schr-Pr'!F17,"")</f>
        <v/>
      </c>
      <c r="K17" s="95" t="str">
        <f>IF('Schr-Pr'!G17&lt;&gt;"",'Schr-Pr'!G17,"")</f>
        <v/>
      </c>
      <c r="L17" s="95" t="str">
        <f>IF('Schr-Pr'!B17&lt;&gt;"",'Schr-Pr'!$G$5,"")</f>
        <v/>
      </c>
      <c r="M17" s="95" t="str">
        <f>IF('Schr-Pr'!B17&lt;&gt;"","trifft nicht zu","")</f>
        <v/>
      </c>
      <c r="N17" s="95" t="str">
        <f>IF('Schr-Pr'!H17&lt;&gt;"",'Schr-Pr'!H17,"")</f>
        <v/>
      </c>
      <c r="O17" s="95" t="str">
        <f>IF('Schr-Pr'!I17&lt;&gt;"",'Schr-Pr'!I17,"")</f>
        <v/>
      </c>
      <c r="P17" s="95" t="str">
        <f>IF('Schr-Pr'!B17&lt;&gt;"","trifft nicht zu","")</f>
        <v/>
      </c>
      <c r="Q17" s="95" t="str">
        <f>IF('Schr-Pr'!K17&lt;&gt;"",'Schr-Pr'!K17,"")</f>
        <v/>
      </c>
      <c r="R17" s="95" t="str">
        <f>IF('Schr-Pr'!L17&lt;&gt;"",'Schr-Pr'!L17,"")</f>
        <v/>
      </c>
      <c r="S17" s="95" t="str">
        <f>IF('Schr-Pr'!M17&lt;&gt;"",'Schr-Pr'!M17,"")</f>
        <v/>
      </c>
      <c r="T17" s="95" t="str">
        <f>IF('Schr-Pr'!N17&lt;&gt;"",'Schr-Pr'!N17,"")</f>
        <v/>
      </c>
      <c r="U17" s="95" t="str">
        <f>IF('Schr-Pr'!O17&lt;&gt;"",'Schr-Pr'!O17,"")</f>
        <v/>
      </c>
      <c r="V17" s="95" t="str">
        <f>IF('Schr-Pr'!B17&lt;&gt;"","trifft nicht zu","")</f>
        <v/>
      </c>
      <c r="W17" s="95" t="str">
        <f>IF('Schr-Pr'!B17&lt;&gt;"","trifft nicht zu","")</f>
        <v/>
      </c>
      <c r="X17" s="138" t="str">
        <f>IF('Schr-Pr'!J17&lt;&gt;"",'Schr-Pr'!J17,"")</f>
        <v/>
      </c>
      <c r="Y17" s="97" t="str">
        <f>IF('Schr-Pr'!B17&lt;&gt;"","trifft nicht zu","")</f>
        <v/>
      </c>
      <c r="Z17" s="95" t="str">
        <f>IF('Schr-Pr'!B17&lt;&gt;"",'Schr-Pr'!$D$5,"")</f>
        <v/>
      </c>
      <c r="AA17" s="95" t="str">
        <f>IF('Schr-Pr'!A14="Mathematik mit CAS","CAS","")</f>
        <v/>
      </c>
      <c r="AB17" s="95" t="str">
        <f>IF('Schr-Pr'!B17&lt;&gt;"",'Schr-Pr'!$E$5,"")</f>
        <v/>
      </c>
      <c r="AC17" s="95" t="str">
        <f>IF('Schr-Pr'!B17&lt;&gt;"",'Schr-Pr'!$F$5,"")</f>
        <v/>
      </c>
      <c r="AE17" s="95" t="str">
        <f>IF('Schr-Pr'!B17&lt;&gt;"",Schulform,"")</f>
        <v/>
      </c>
    </row>
    <row r="18" spans="1:31" s="95" customFormat="1" x14ac:dyDescent="0.2">
      <c r="A18" s="95" t="str">
        <f>IF('Schr-Pr'!B18&lt;&gt;"","2024","")</f>
        <v/>
      </c>
      <c r="B18" s="95" t="str">
        <f>IF('Schr-Pr'!B18&lt;&gt;"",Schulnummer,"")</f>
        <v/>
      </c>
      <c r="C18" s="95" t="str">
        <f>IF('Schr-Pr'!B18&lt;&gt;"",Erstkorrekturschule,"")</f>
        <v/>
      </c>
      <c r="D18" s="95" t="str">
        <f>IF('Schr-Pr'!E18&lt;&gt;"",'Schr-Pr'!E18,"")</f>
        <v/>
      </c>
      <c r="E18" s="95" t="str">
        <f>IF('Schr-Pr'!B18&lt;&gt;"",NurFach,"")</f>
        <v/>
      </c>
      <c r="F18" s="95" t="str">
        <f>IF('Schr-Pr'!B18&lt;&gt;"",Niveau,"")</f>
        <v/>
      </c>
      <c r="G18" s="95" t="str">
        <f>IF('Schr-Pr'!B18&lt;&gt;"",Kursbezeichnung,"")</f>
        <v/>
      </c>
      <c r="H18" s="96" t="str">
        <f>IF('Schr-Pr'!C18&lt;&gt;"",'Schr-Pr'!C18,"")</f>
        <v/>
      </c>
      <c r="I18" s="96" t="str">
        <f>IF('Schr-Pr'!B18&lt;&gt;"","schriftlich","")</f>
        <v/>
      </c>
      <c r="J18" s="95" t="str">
        <f>IF('Schr-Pr'!F18&lt;&gt;"",'Schr-Pr'!F18,"")</f>
        <v/>
      </c>
      <c r="K18" s="95" t="str">
        <f>IF('Schr-Pr'!G18&lt;&gt;"",'Schr-Pr'!G18,"")</f>
        <v/>
      </c>
      <c r="L18" s="95" t="str">
        <f>IF('Schr-Pr'!B18&lt;&gt;"",'Schr-Pr'!$G$5,"")</f>
        <v/>
      </c>
      <c r="M18" s="95" t="str">
        <f>IF('Schr-Pr'!B18&lt;&gt;"","trifft nicht zu","")</f>
        <v/>
      </c>
      <c r="N18" s="95" t="str">
        <f>IF('Schr-Pr'!H18&lt;&gt;"",'Schr-Pr'!H18,"")</f>
        <v/>
      </c>
      <c r="O18" s="95" t="str">
        <f>IF('Schr-Pr'!I18&lt;&gt;"",'Schr-Pr'!I18,"")</f>
        <v/>
      </c>
      <c r="P18" s="95" t="str">
        <f>IF('Schr-Pr'!B18&lt;&gt;"","trifft nicht zu","")</f>
        <v/>
      </c>
      <c r="Q18" s="95" t="str">
        <f>IF('Schr-Pr'!K18&lt;&gt;"",'Schr-Pr'!K18,"")</f>
        <v/>
      </c>
      <c r="R18" s="95" t="str">
        <f>IF('Schr-Pr'!L18&lt;&gt;"",'Schr-Pr'!L18,"")</f>
        <v/>
      </c>
      <c r="S18" s="95" t="str">
        <f>IF('Schr-Pr'!M18&lt;&gt;"",'Schr-Pr'!M18,"")</f>
        <v/>
      </c>
      <c r="T18" s="95" t="str">
        <f>IF('Schr-Pr'!N18&lt;&gt;"",'Schr-Pr'!N18,"")</f>
        <v/>
      </c>
      <c r="U18" s="95" t="str">
        <f>IF('Schr-Pr'!O18&lt;&gt;"",'Schr-Pr'!O18,"")</f>
        <v/>
      </c>
      <c r="V18" s="95" t="str">
        <f>IF('Schr-Pr'!B18&lt;&gt;"","trifft nicht zu","")</f>
        <v/>
      </c>
      <c r="W18" s="95" t="str">
        <f>IF('Schr-Pr'!B18&lt;&gt;"","trifft nicht zu","")</f>
        <v/>
      </c>
      <c r="X18" s="138" t="str">
        <f>IF('Schr-Pr'!J18&lt;&gt;"",'Schr-Pr'!J18,"")</f>
        <v/>
      </c>
      <c r="Y18" s="97" t="str">
        <f>IF('Schr-Pr'!B18&lt;&gt;"","trifft nicht zu","")</f>
        <v/>
      </c>
      <c r="Z18" s="95" t="str">
        <f>IF('Schr-Pr'!B18&lt;&gt;"",'Schr-Pr'!$D$5,"")</f>
        <v/>
      </c>
      <c r="AA18" s="95" t="str">
        <f>IF('Schr-Pr'!A15="Mathematik mit CAS","CAS","")</f>
        <v/>
      </c>
      <c r="AB18" s="95" t="str">
        <f>IF('Schr-Pr'!B18&lt;&gt;"",'Schr-Pr'!$E$5,"")</f>
        <v/>
      </c>
      <c r="AC18" s="95" t="str">
        <f>IF('Schr-Pr'!B18&lt;&gt;"",'Schr-Pr'!$F$5,"")</f>
        <v/>
      </c>
      <c r="AE18" s="95" t="str">
        <f>IF('Schr-Pr'!B18&lt;&gt;"",Schulform,"")</f>
        <v/>
      </c>
    </row>
    <row r="19" spans="1:31" s="95" customFormat="1" x14ac:dyDescent="0.2">
      <c r="A19" s="95" t="str">
        <f>IF('Schr-Pr'!B19&lt;&gt;"","2024","")</f>
        <v/>
      </c>
      <c r="B19" s="95" t="str">
        <f>IF('Schr-Pr'!B19&lt;&gt;"",Schulnummer,"")</f>
        <v/>
      </c>
      <c r="C19" s="95" t="str">
        <f>IF('Schr-Pr'!B19&lt;&gt;"",Erstkorrekturschule,"")</f>
        <v/>
      </c>
      <c r="D19" s="95" t="str">
        <f>IF('Schr-Pr'!E19&lt;&gt;"",'Schr-Pr'!E19,"")</f>
        <v/>
      </c>
      <c r="E19" s="95" t="str">
        <f>IF('Schr-Pr'!B19&lt;&gt;"",NurFach,"")</f>
        <v/>
      </c>
      <c r="F19" s="95" t="str">
        <f>IF('Schr-Pr'!B19&lt;&gt;"",Niveau,"")</f>
        <v/>
      </c>
      <c r="G19" s="95" t="str">
        <f>IF('Schr-Pr'!B19&lt;&gt;"",Kursbezeichnung,"")</f>
        <v/>
      </c>
      <c r="H19" s="96" t="str">
        <f>IF('Schr-Pr'!C19&lt;&gt;"",'Schr-Pr'!C19,"")</f>
        <v/>
      </c>
      <c r="I19" s="96" t="str">
        <f>IF('Schr-Pr'!B19&lt;&gt;"","schriftlich","")</f>
        <v/>
      </c>
      <c r="J19" s="95" t="str">
        <f>IF('Schr-Pr'!F19&lt;&gt;"",'Schr-Pr'!F19,"")</f>
        <v/>
      </c>
      <c r="K19" s="95" t="str">
        <f>IF('Schr-Pr'!G19&lt;&gt;"",'Schr-Pr'!G19,"")</f>
        <v/>
      </c>
      <c r="L19" s="95" t="str">
        <f>IF('Schr-Pr'!B19&lt;&gt;"",'Schr-Pr'!$G$5,"")</f>
        <v/>
      </c>
      <c r="M19" s="95" t="str">
        <f>IF('Schr-Pr'!B19&lt;&gt;"","trifft nicht zu","")</f>
        <v/>
      </c>
      <c r="N19" s="95" t="str">
        <f>IF('Schr-Pr'!H19&lt;&gt;"",'Schr-Pr'!H19,"")</f>
        <v/>
      </c>
      <c r="O19" s="95" t="str">
        <f>IF('Schr-Pr'!I19&lt;&gt;"",'Schr-Pr'!I19,"")</f>
        <v/>
      </c>
      <c r="P19" s="95" t="str">
        <f>IF('Schr-Pr'!B19&lt;&gt;"","trifft nicht zu","")</f>
        <v/>
      </c>
      <c r="Q19" s="95" t="str">
        <f>IF('Schr-Pr'!K19&lt;&gt;"",'Schr-Pr'!K19,"")</f>
        <v/>
      </c>
      <c r="R19" s="95" t="str">
        <f>IF('Schr-Pr'!L19&lt;&gt;"",'Schr-Pr'!L19,"")</f>
        <v/>
      </c>
      <c r="S19" s="95" t="str">
        <f>IF('Schr-Pr'!M19&lt;&gt;"",'Schr-Pr'!M19,"")</f>
        <v/>
      </c>
      <c r="T19" s="95" t="str">
        <f>IF('Schr-Pr'!N19&lt;&gt;"",'Schr-Pr'!N19,"")</f>
        <v/>
      </c>
      <c r="U19" s="95" t="str">
        <f>IF('Schr-Pr'!O19&lt;&gt;"",'Schr-Pr'!O19,"")</f>
        <v/>
      </c>
      <c r="V19" s="95" t="str">
        <f>IF('Schr-Pr'!B19&lt;&gt;"","trifft nicht zu","")</f>
        <v/>
      </c>
      <c r="W19" s="95" t="str">
        <f>IF('Schr-Pr'!B19&lt;&gt;"","trifft nicht zu","")</f>
        <v/>
      </c>
      <c r="X19" s="138" t="str">
        <f>IF('Schr-Pr'!J19&lt;&gt;"",'Schr-Pr'!J19,"")</f>
        <v/>
      </c>
      <c r="Y19" s="97" t="str">
        <f>IF('Schr-Pr'!B19&lt;&gt;"","trifft nicht zu","")</f>
        <v/>
      </c>
      <c r="Z19" s="95" t="str">
        <f>IF('Schr-Pr'!B19&lt;&gt;"",'Schr-Pr'!$D$5,"")</f>
        <v/>
      </c>
      <c r="AA19" s="95" t="str">
        <f>IF('Schr-Pr'!A16="Mathematik mit CAS","CAS","")</f>
        <v/>
      </c>
      <c r="AB19" s="95" t="str">
        <f>IF('Schr-Pr'!B19&lt;&gt;"",'Schr-Pr'!$E$5,"")</f>
        <v/>
      </c>
      <c r="AC19" s="95" t="str">
        <f>IF('Schr-Pr'!B19&lt;&gt;"",'Schr-Pr'!$F$5,"")</f>
        <v/>
      </c>
      <c r="AE19" s="95" t="str">
        <f>IF('Schr-Pr'!B19&lt;&gt;"",Schulform,"")</f>
        <v/>
      </c>
    </row>
    <row r="20" spans="1:31" s="95" customFormat="1" x14ac:dyDescent="0.2">
      <c r="A20" s="95" t="str">
        <f>IF('Schr-Pr'!B20&lt;&gt;"","2024","")</f>
        <v/>
      </c>
      <c r="B20" s="95" t="str">
        <f>IF('Schr-Pr'!B20&lt;&gt;"",Schulnummer,"")</f>
        <v/>
      </c>
      <c r="C20" s="95" t="str">
        <f>IF('Schr-Pr'!B20&lt;&gt;"",Erstkorrekturschule,"")</f>
        <v/>
      </c>
      <c r="D20" s="95" t="str">
        <f>IF('Schr-Pr'!E20&lt;&gt;"",'Schr-Pr'!E20,"")</f>
        <v/>
      </c>
      <c r="E20" s="95" t="str">
        <f>IF('Schr-Pr'!B20&lt;&gt;"",NurFach,"")</f>
        <v/>
      </c>
      <c r="F20" s="95" t="str">
        <f>IF('Schr-Pr'!B20&lt;&gt;"",Niveau,"")</f>
        <v/>
      </c>
      <c r="G20" s="95" t="str">
        <f>IF('Schr-Pr'!B20&lt;&gt;"",Kursbezeichnung,"")</f>
        <v/>
      </c>
      <c r="H20" s="96" t="str">
        <f>IF('Schr-Pr'!C20&lt;&gt;"",'Schr-Pr'!C20,"")</f>
        <v/>
      </c>
      <c r="I20" s="96" t="str">
        <f>IF('Schr-Pr'!B20&lt;&gt;"","schriftlich","")</f>
        <v/>
      </c>
      <c r="J20" s="95" t="str">
        <f>IF('Schr-Pr'!F20&lt;&gt;"",'Schr-Pr'!F20,"")</f>
        <v/>
      </c>
      <c r="K20" s="95" t="str">
        <f>IF('Schr-Pr'!G20&lt;&gt;"",'Schr-Pr'!G20,"")</f>
        <v/>
      </c>
      <c r="L20" s="95" t="str">
        <f>IF('Schr-Pr'!B20&lt;&gt;"",'Schr-Pr'!$G$5,"")</f>
        <v/>
      </c>
      <c r="M20" s="95" t="str">
        <f>IF('Schr-Pr'!B20&lt;&gt;"","trifft nicht zu","")</f>
        <v/>
      </c>
      <c r="N20" s="95" t="str">
        <f>IF('Schr-Pr'!H20&lt;&gt;"",'Schr-Pr'!H20,"")</f>
        <v/>
      </c>
      <c r="O20" s="95" t="str">
        <f>IF('Schr-Pr'!I20&lt;&gt;"",'Schr-Pr'!I20,"")</f>
        <v/>
      </c>
      <c r="P20" s="95" t="str">
        <f>IF('Schr-Pr'!B20&lt;&gt;"","trifft nicht zu","")</f>
        <v/>
      </c>
      <c r="Q20" s="95" t="str">
        <f>IF('Schr-Pr'!K20&lt;&gt;"",'Schr-Pr'!K20,"")</f>
        <v/>
      </c>
      <c r="R20" s="95" t="str">
        <f>IF('Schr-Pr'!L20&lt;&gt;"",'Schr-Pr'!L20,"")</f>
        <v/>
      </c>
      <c r="S20" s="95" t="str">
        <f>IF('Schr-Pr'!M20&lt;&gt;"",'Schr-Pr'!M20,"")</f>
        <v/>
      </c>
      <c r="T20" s="95" t="str">
        <f>IF('Schr-Pr'!N20&lt;&gt;"",'Schr-Pr'!N20,"")</f>
        <v/>
      </c>
      <c r="U20" s="95" t="str">
        <f>IF('Schr-Pr'!O20&lt;&gt;"",'Schr-Pr'!O20,"")</f>
        <v/>
      </c>
      <c r="V20" s="95" t="str">
        <f>IF('Schr-Pr'!B20&lt;&gt;"","trifft nicht zu","")</f>
        <v/>
      </c>
      <c r="W20" s="95" t="str">
        <f>IF('Schr-Pr'!B20&lt;&gt;"","trifft nicht zu","")</f>
        <v/>
      </c>
      <c r="X20" s="138" t="str">
        <f>IF('Schr-Pr'!J20&lt;&gt;"",'Schr-Pr'!J20,"")</f>
        <v/>
      </c>
      <c r="Y20" s="97" t="str">
        <f>IF('Schr-Pr'!B20&lt;&gt;"","trifft nicht zu","")</f>
        <v/>
      </c>
      <c r="Z20" s="95" t="str">
        <f>IF('Schr-Pr'!B20&lt;&gt;"",'Schr-Pr'!$D$5,"")</f>
        <v/>
      </c>
      <c r="AA20" s="95" t="str">
        <f>IF('Schr-Pr'!A17="Mathematik mit CAS","CAS","")</f>
        <v/>
      </c>
      <c r="AB20" s="95" t="str">
        <f>IF('Schr-Pr'!B20&lt;&gt;"",'Schr-Pr'!$E$5,"")</f>
        <v/>
      </c>
      <c r="AC20" s="95" t="str">
        <f>IF('Schr-Pr'!B20&lt;&gt;"",'Schr-Pr'!$F$5,"")</f>
        <v/>
      </c>
      <c r="AE20" s="95" t="str">
        <f>IF('Schr-Pr'!B20&lt;&gt;"",Schulform,"")</f>
        <v/>
      </c>
    </row>
    <row r="21" spans="1:31" s="95" customFormat="1" x14ac:dyDescent="0.2">
      <c r="A21" s="95" t="str">
        <f>IF('Schr-Pr'!B21&lt;&gt;"","2024","")</f>
        <v/>
      </c>
      <c r="B21" s="95" t="str">
        <f>IF('Schr-Pr'!B21&lt;&gt;"",Schulnummer,"")</f>
        <v/>
      </c>
      <c r="C21" s="95" t="str">
        <f>IF('Schr-Pr'!B21&lt;&gt;"",Erstkorrekturschule,"")</f>
        <v/>
      </c>
      <c r="D21" s="95" t="str">
        <f>IF('Schr-Pr'!E21&lt;&gt;"",'Schr-Pr'!E21,"")</f>
        <v/>
      </c>
      <c r="E21" s="95" t="str">
        <f>IF('Schr-Pr'!B21&lt;&gt;"",NurFach,"")</f>
        <v/>
      </c>
      <c r="F21" s="95" t="str">
        <f>IF('Schr-Pr'!B21&lt;&gt;"",Niveau,"")</f>
        <v/>
      </c>
      <c r="G21" s="95" t="str">
        <f>IF('Schr-Pr'!B21&lt;&gt;"",Kursbezeichnung,"")</f>
        <v/>
      </c>
      <c r="H21" s="96" t="str">
        <f>IF('Schr-Pr'!C21&lt;&gt;"",'Schr-Pr'!C21,"")</f>
        <v/>
      </c>
      <c r="I21" s="96" t="str">
        <f>IF('Schr-Pr'!B21&lt;&gt;"","schriftlich","")</f>
        <v/>
      </c>
      <c r="J21" s="95" t="str">
        <f>IF('Schr-Pr'!F21&lt;&gt;"",'Schr-Pr'!F21,"")</f>
        <v/>
      </c>
      <c r="K21" s="95" t="str">
        <f>IF('Schr-Pr'!G21&lt;&gt;"",'Schr-Pr'!G21,"")</f>
        <v/>
      </c>
      <c r="L21" s="95" t="str">
        <f>IF('Schr-Pr'!B21&lt;&gt;"",'Schr-Pr'!$G$5,"")</f>
        <v/>
      </c>
      <c r="M21" s="95" t="str">
        <f>IF('Schr-Pr'!B21&lt;&gt;"","trifft nicht zu","")</f>
        <v/>
      </c>
      <c r="N21" s="95" t="str">
        <f>IF('Schr-Pr'!H21&lt;&gt;"",'Schr-Pr'!H21,"")</f>
        <v/>
      </c>
      <c r="O21" s="95" t="str">
        <f>IF('Schr-Pr'!I21&lt;&gt;"",'Schr-Pr'!I21,"")</f>
        <v/>
      </c>
      <c r="P21" s="95" t="str">
        <f>IF('Schr-Pr'!B21&lt;&gt;"","trifft nicht zu","")</f>
        <v/>
      </c>
      <c r="Q21" s="95" t="str">
        <f>IF('Schr-Pr'!K21&lt;&gt;"",'Schr-Pr'!K21,"")</f>
        <v/>
      </c>
      <c r="R21" s="95" t="str">
        <f>IF('Schr-Pr'!L21&lt;&gt;"",'Schr-Pr'!L21,"")</f>
        <v/>
      </c>
      <c r="S21" s="95" t="str">
        <f>IF('Schr-Pr'!M21&lt;&gt;"",'Schr-Pr'!M21,"")</f>
        <v/>
      </c>
      <c r="T21" s="95" t="str">
        <f>IF('Schr-Pr'!N21&lt;&gt;"",'Schr-Pr'!N21,"")</f>
        <v/>
      </c>
      <c r="U21" s="95" t="str">
        <f>IF('Schr-Pr'!O21&lt;&gt;"",'Schr-Pr'!O21,"")</f>
        <v/>
      </c>
      <c r="V21" s="95" t="str">
        <f>IF('Schr-Pr'!B21&lt;&gt;"","trifft nicht zu","")</f>
        <v/>
      </c>
      <c r="W21" s="95" t="str">
        <f>IF('Schr-Pr'!B21&lt;&gt;"","trifft nicht zu","")</f>
        <v/>
      </c>
      <c r="X21" s="138" t="str">
        <f>IF('Schr-Pr'!J21&lt;&gt;"",'Schr-Pr'!J21,"")</f>
        <v/>
      </c>
      <c r="Y21" s="97" t="str">
        <f>IF('Schr-Pr'!B21&lt;&gt;"","trifft nicht zu","")</f>
        <v/>
      </c>
      <c r="Z21" s="95" t="str">
        <f>IF('Schr-Pr'!B21&lt;&gt;"",'Schr-Pr'!$D$5,"")</f>
        <v/>
      </c>
      <c r="AA21" s="95" t="str">
        <f>IF('Schr-Pr'!A18="Mathematik mit CAS","CAS","")</f>
        <v/>
      </c>
      <c r="AB21" s="95" t="str">
        <f>IF('Schr-Pr'!B21&lt;&gt;"",'Schr-Pr'!$E$5,"")</f>
        <v/>
      </c>
      <c r="AC21" s="95" t="str">
        <f>IF('Schr-Pr'!B21&lt;&gt;"",'Schr-Pr'!$F$5,"")</f>
        <v/>
      </c>
      <c r="AE21" s="95" t="str">
        <f>IF('Schr-Pr'!B21&lt;&gt;"",Schulform,"")</f>
        <v/>
      </c>
    </row>
    <row r="22" spans="1:31" s="95" customFormat="1" x14ac:dyDescent="0.2">
      <c r="A22" s="95" t="str">
        <f>IF('Schr-Pr'!B22&lt;&gt;"","2024","")</f>
        <v/>
      </c>
      <c r="B22" s="95" t="str">
        <f>IF('Schr-Pr'!B22&lt;&gt;"",Schulnummer,"")</f>
        <v/>
      </c>
      <c r="C22" s="95" t="str">
        <f>IF('Schr-Pr'!B22&lt;&gt;"",Erstkorrekturschule,"")</f>
        <v/>
      </c>
      <c r="D22" s="95" t="str">
        <f>IF('Schr-Pr'!E22&lt;&gt;"",'Schr-Pr'!E22,"")</f>
        <v/>
      </c>
      <c r="E22" s="95" t="str">
        <f>IF('Schr-Pr'!B22&lt;&gt;"",NurFach,"")</f>
        <v/>
      </c>
      <c r="F22" s="95" t="str">
        <f>IF('Schr-Pr'!B22&lt;&gt;"",Niveau,"")</f>
        <v/>
      </c>
      <c r="G22" s="95" t="str">
        <f>IF('Schr-Pr'!B22&lt;&gt;"",Kursbezeichnung,"")</f>
        <v/>
      </c>
      <c r="H22" s="96" t="str">
        <f>IF('Schr-Pr'!C22&lt;&gt;"",'Schr-Pr'!C22,"")</f>
        <v/>
      </c>
      <c r="I22" s="96" t="str">
        <f>IF('Schr-Pr'!B22&lt;&gt;"","schriftlich","")</f>
        <v/>
      </c>
      <c r="J22" s="95" t="str">
        <f>IF('Schr-Pr'!F22&lt;&gt;"",'Schr-Pr'!F22,"")</f>
        <v/>
      </c>
      <c r="K22" s="95" t="str">
        <f>IF('Schr-Pr'!G22&lt;&gt;"",'Schr-Pr'!G22,"")</f>
        <v/>
      </c>
      <c r="L22" s="95" t="str">
        <f>IF('Schr-Pr'!B22&lt;&gt;"",'Schr-Pr'!$G$5,"")</f>
        <v/>
      </c>
      <c r="M22" s="95" t="str">
        <f>IF('Schr-Pr'!B22&lt;&gt;"","trifft nicht zu","")</f>
        <v/>
      </c>
      <c r="N22" s="95" t="str">
        <f>IF('Schr-Pr'!H22&lt;&gt;"",'Schr-Pr'!H22,"")</f>
        <v/>
      </c>
      <c r="O22" s="95" t="str">
        <f>IF('Schr-Pr'!I22&lt;&gt;"",'Schr-Pr'!I22,"")</f>
        <v/>
      </c>
      <c r="P22" s="95" t="str">
        <f>IF('Schr-Pr'!B22&lt;&gt;"","trifft nicht zu","")</f>
        <v/>
      </c>
      <c r="Q22" s="95" t="str">
        <f>IF('Schr-Pr'!K22&lt;&gt;"",'Schr-Pr'!K22,"")</f>
        <v/>
      </c>
      <c r="R22" s="95" t="str">
        <f>IF('Schr-Pr'!L22&lt;&gt;"",'Schr-Pr'!L22,"")</f>
        <v/>
      </c>
      <c r="S22" s="95" t="str">
        <f>IF('Schr-Pr'!M22&lt;&gt;"",'Schr-Pr'!M22,"")</f>
        <v/>
      </c>
      <c r="T22" s="95" t="str">
        <f>IF('Schr-Pr'!N22&lt;&gt;"",'Schr-Pr'!N22,"")</f>
        <v/>
      </c>
      <c r="U22" s="95" t="str">
        <f>IF('Schr-Pr'!O22&lt;&gt;"",'Schr-Pr'!O22,"")</f>
        <v/>
      </c>
      <c r="V22" s="95" t="str">
        <f>IF('Schr-Pr'!B22&lt;&gt;"","trifft nicht zu","")</f>
        <v/>
      </c>
      <c r="W22" s="95" t="str">
        <f>IF('Schr-Pr'!B22&lt;&gt;"","trifft nicht zu","")</f>
        <v/>
      </c>
      <c r="X22" s="138" t="str">
        <f>IF('Schr-Pr'!J22&lt;&gt;"",'Schr-Pr'!J22,"")</f>
        <v/>
      </c>
      <c r="Y22" s="97" t="str">
        <f>IF('Schr-Pr'!B22&lt;&gt;"","trifft nicht zu","")</f>
        <v/>
      </c>
      <c r="Z22" s="95" t="str">
        <f>IF('Schr-Pr'!B22&lt;&gt;"",'Schr-Pr'!$D$5,"")</f>
        <v/>
      </c>
      <c r="AA22" s="95" t="str">
        <f>IF('Schr-Pr'!A19="Mathematik mit CAS","CAS","")</f>
        <v/>
      </c>
      <c r="AB22" s="95" t="str">
        <f>IF('Schr-Pr'!B22&lt;&gt;"",'Schr-Pr'!$E$5,"")</f>
        <v/>
      </c>
      <c r="AC22" s="95" t="str">
        <f>IF('Schr-Pr'!B22&lt;&gt;"",'Schr-Pr'!$F$5,"")</f>
        <v/>
      </c>
      <c r="AE22" s="95" t="str">
        <f>IF('Schr-Pr'!B22&lt;&gt;"",Schulform,"")</f>
        <v/>
      </c>
    </row>
    <row r="23" spans="1:31" s="95" customFormat="1" x14ac:dyDescent="0.2">
      <c r="A23" s="95" t="str">
        <f>IF('Schr-Pr'!B23&lt;&gt;"","2024","")</f>
        <v/>
      </c>
      <c r="B23" s="95" t="str">
        <f>IF('Schr-Pr'!B23&lt;&gt;"",Schulnummer,"")</f>
        <v/>
      </c>
      <c r="C23" s="95" t="str">
        <f>IF('Schr-Pr'!B23&lt;&gt;"",Erstkorrekturschule,"")</f>
        <v/>
      </c>
      <c r="D23" s="95" t="str">
        <f>IF('Schr-Pr'!E23&lt;&gt;"",'Schr-Pr'!E23,"")</f>
        <v/>
      </c>
      <c r="E23" s="95" t="str">
        <f>IF('Schr-Pr'!B23&lt;&gt;"",NurFach,"")</f>
        <v/>
      </c>
      <c r="F23" s="95" t="str">
        <f>IF('Schr-Pr'!B23&lt;&gt;"",Niveau,"")</f>
        <v/>
      </c>
      <c r="G23" s="95" t="str">
        <f>IF('Schr-Pr'!B23&lt;&gt;"",Kursbezeichnung,"")</f>
        <v/>
      </c>
      <c r="H23" s="96" t="str">
        <f>IF('Schr-Pr'!C23&lt;&gt;"",'Schr-Pr'!C23,"")</f>
        <v/>
      </c>
      <c r="I23" s="96" t="str">
        <f>IF('Schr-Pr'!B23&lt;&gt;"","schriftlich","")</f>
        <v/>
      </c>
      <c r="J23" s="95" t="str">
        <f>IF('Schr-Pr'!F23&lt;&gt;"",'Schr-Pr'!F23,"")</f>
        <v/>
      </c>
      <c r="K23" s="95" t="str">
        <f>IF('Schr-Pr'!G23&lt;&gt;"",'Schr-Pr'!G23,"")</f>
        <v/>
      </c>
      <c r="L23" s="95" t="str">
        <f>IF('Schr-Pr'!B23&lt;&gt;"",'Schr-Pr'!$G$5,"")</f>
        <v/>
      </c>
      <c r="M23" s="95" t="str">
        <f>IF('Schr-Pr'!B23&lt;&gt;"","trifft nicht zu","")</f>
        <v/>
      </c>
      <c r="N23" s="95" t="str">
        <f>IF('Schr-Pr'!H23&lt;&gt;"",'Schr-Pr'!H23,"")</f>
        <v/>
      </c>
      <c r="O23" s="95" t="str">
        <f>IF('Schr-Pr'!I23&lt;&gt;"",'Schr-Pr'!I23,"")</f>
        <v/>
      </c>
      <c r="P23" s="95" t="str">
        <f>IF('Schr-Pr'!B23&lt;&gt;"","trifft nicht zu","")</f>
        <v/>
      </c>
      <c r="Q23" s="95" t="str">
        <f>IF('Schr-Pr'!K23&lt;&gt;"",'Schr-Pr'!K23,"")</f>
        <v/>
      </c>
      <c r="R23" s="95" t="str">
        <f>IF('Schr-Pr'!L23&lt;&gt;"",'Schr-Pr'!L23,"")</f>
        <v/>
      </c>
      <c r="S23" s="95" t="str">
        <f>IF('Schr-Pr'!M23&lt;&gt;"",'Schr-Pr'!M23,"")</f>
        <v/>
      </c>
      <c r="T23" s="95" t="str">
        <f>IF('Schr-Pr'!N23&lt;&gt;"",'Schr-Pr'!N23,"")</f>
        <v/>
      </c>
      <c r="U23" s="95" t="str">
        <f>IF('Schr-Pr'!O23&lt;&gt;"",'Schr-Pr'!O23,"")</f>
        <v/>
      </c>
      <c r="V23" s="95" t="str">
        <f>IF('Schr-Pr'!B23&lt;&gt;"","trifft nicht zu","")</f>
        <v/>
      </c>
      <c r="W23" s="95" t="str">
        <f>IF('Schr-Pr'!B23&lt;&gt;"","trifft nicht zu","")</f>
        <v/>
      </c>
      <c r="X23" s="138" t="str">
        <f>IF('Schr-Pr'!J23&lt;&gt;"",'Schr-Pr'!J23,"")</f>
        <v/>
      </c>
      <c r="Y23" s="97" t="str">
        <f>IF('Schr-Pr'!B23&lt;&gt;"","trifft nicht zu","")</f>
        <v/>
      </c>
      <c r="Z23" s="95" t="str">
        <f>IF('Schr-Pr'!B23&lt;&gt;"",'Schr-Pr'!$D$5,"")</f>
        <v/>
      </c>
      <c r="AA23" s="95" t="str">
        <f>IF('Schr-Pr'!A20="Mathematik mit CAS","CAS","")</f>
        <v/>
      </c>
      <c r="AB23" s="95" t="str">
        <f>IF('Schr-Pr'!B23&lt;&gt;"",'Schr-Pr'!$E$5,"")</f>
        <v/>
      </c>
      <c r="AC23" s="95" t="str">
        <f>IF('Schr-Pr'!B23&lt;&gt;"",'Schr-Pr'!$F$5,"")</f>
        <v/>
      </c>
      <c r="AE23" s="95" t="str">
        <f>IF('Schr-Pr'!B23&lt;&gt;"",Schulform,"")</f>
        <v/>
      </c>
    </row>
    <row r="24" spans="1:31" s="95" customFormat="1" x14ac:dyDescent="0.2">
      <c r="A24" s="95" t="str">
        <f>IF('Schr-Pr'!B24&lt;&gt;"","2024","")</f>
        <v/>
      </c>
      <c r="B24" s="95" t="str">
        <f>IF('Schr-Pr'!B24&lt;&gt;"",Schulnummer,"")</f>
        <v/>
      </c>
      <c r="C24" s="95" t="str">
        <f>IF('Schr-Pr'!B24&lt;&gt;"",Erstkorrekturschule,"")</f>
        <v/>
      </c>
      <c r="D24" s="95" t="str">
        <f>IF('Schr-Pr'!E24&lt;&gt;"",'Schr-Pr'!E24,"")</f>
        <v/>
      </c>
      <c r="E24" s="95" t="str">
        <f>IF('Schr-Pr'!B24&lt;&gt;"",NurFach,"")</f>
        <v/>
      </c>
      <c r="F24" s="95" t="str">
        <f>IF('Schr-Pr'!B24&lt;&gt;"",Niveau,"")</f>
        <v/>
      </c>
      <c r="G24" s="95" t="str">
        <f>IF('Schr-Pr'!B24&lt;&gt;"",Kursbezeichnung,"")</f>
        <v/>
      </c>
      <c r="H24" s="96" t="str">
        <f>IF('Schr-Pr'!C24&lt;&gt;"",'Schr-Pr'!C24,"")</f>
        <v/>
      </c>
      <c r="I24" s="96" t="str">
        <f>IF('Schr-Pr'!B24&lt;&gt;"","schriftlich","")</f>
        <v/>
      </c>
      <c r="J24" s="95" t="str">
        <f>IF('Schr-Pr'!F24&lt;&gt;"",'Schr-Pr'!F24,"")</f>
        <v/>
      </c>
      <c r="K24" s="95" t="str">
        <f>IF('Schr-Pr'!G24&lt;&gt;"",'Schr-Pr'!G24,"")</f>
        <v/>
      </c>
      <c r="L24" s="95" t="str">
        <f>IF('Schr-Pr'!B24&lt;&gt;"",'Schr-Pr'!$G$5,"")</f>
        <v/>
      </c>
      <c r="M24" s="95" t="str">
        <f>IF('Schr-Pr'!B24&lt;&gt;"","trifft nicht zu","")</f>
        <v/>
      </c>
      <c r="N24" s="95" t="str">
        <f>IF('Schr-Pr'!H24&lt;&gt;"",'Schr-Pr'!H24,"")</f>
        <v/>
      </c>
      <c r="O24" s="95" t="str">
        <f>IF('Schr-Pr'!I24&lt;&gt;"",'Schr-Pr'!I24,"")</f>
        <v/>
      </c>
      <c r="P24" s="95" t="str">
        <f>IF('Schr-Pr'!B24&lt;&gt;"","trifft nicht zu","")</f>
        <v/>
      </c>
      <c r="Q24" s="95" t="str">
        <f>IF('Schr-Pr'!K24&lt;&gt;"",'Schr-Pr'!K24,"")</f>
        <v/>
      </c>
      <c r="R24" s="95" t="str">
        <f>IF('Schr-Pr'!L24&lt;&gt;"",'Schr-Pr'!L24,"")</f>
        <v/>
      </c>
      <c r="S24" s="95" t="str">
        <f>IF('Schr-Pr'!M24&lt;&gt;"",'Schr-Pr'!M24,"")</f>
        <v/>
      </c>
      <c r="T24" s="95" t="str">
        <f>IF('Schr-Pr'!N24&lt;&gt;"",'Schr-Pr'!N24,"")</f>
        <v/>
      </c>
      <c r="U24" s="95" t="str">
        <f>IF('Schr-Pr'!O24&lt;&gt;"",'Schr-Pr'!O24,"")</f>
        <v/>
      </c>
      <c r="V24" s="95" t="str">
        <f>IF('Schr-Pr'!B24&lt;&gt;"","trifft nicht zu","")</f>
        <v/>
      </c>
      <c r="W24" s="95" t="str">
        <f>IF('Schr-Pr'!B24&lt;&gt;"","trifft nicht zu","")</f>
        <v/>
      </c>
      <c r="X24" s="138" t="str">
        <f>IF('Schr-Pr'!J24&lt;&gt;"",'Schr-Pr'!J24,"")</f>
        <v/>
      </c>
      <c r="Y24" s="97" t="str">
        <f>IF('Schr-Pr'!B24&lt;&gt;"","trifft nicht zu","")</f>
        <v/>
      </c>
      <c r="Z24" s="95" t="str">
        <f>IF('Schr-Pr'!B24&lt;&gt;"",'Schr-Pr'!$D$5,"")</f>
        <v/>
      </c>
      <c r="AA24" s="95" t="str">
        <f>IF('Schr-Pr'!A21="Mathematik mit CAS","CAS","")</f>
        <v/>
      </c>
      <c r="AB24" s="95" t="str">
        <f>IF('Schr-Pr'!B24&lt;&gt;"",'Schr-Pr'!$E$5,"")</f>
        <v/>
      </c>
      <c r="AC24" s="95" t="str">
        <f>IF('Schr-Pr'!B24&lt;&gt;"",'Schr-Pr'!$F$5,"")</f>
        <v/>
      </c>
      <c r="AE24" s="95" t="str">
        <f>IF('Schr-Pr'!B24&lt;&gt;"",Schulform,"")</f>
        <v/>
      </c>
    </row>
    <row r="25" spans="1:31" s="95" customFormat="1" x14ac:dyDescent="0.2">
      <c r="A25" s="95" t="str">
        <f>IF('Schr-Pr'!B25&lt;&gt;"","2024","")</f>
        <v/>
      </c>
      <c r="B25" s="95" t="str">
        <f>IF('Schr-Pr'!B25&lt;&gt;"",Schulnummer,"")</f>
        <v/>
      </c>
      <c r="C25" s="95" t="str">
        <f>IF('Schr-Pr'!B25&lt;&gt;"",Erstkorrekturschule,"")</f>
        <v/>
      </c>
      <c r="D25" s="95" t="str">
        <f>IF('Schr-Pr'!E25&lt;&gt;"",'Schr-Pr'!E25,"")</f>
        <v/>
      </c>
      <c r="E25" s="95" t="str">
        <f>IF('Schr-Pr'!B25&lt;&gt;"",NurFach,"")</f>
        <v/>
      </c>
      <c r="F25" s="95" t="str">
        <f>IF('Schr-Pr'!B25&lt;&gt;"",Niveau,"")</f>
        <v/>
      </c>
      <c r="G25" s="95" t="str">
        <f>IF('Schr-Pr'!B25&lt;&gt;"",Kursbezeichnung,"")</f>
        <v/>
      </c>
      <c r="H25" s="96" t="str">
        <f>IF('Schr-Pr'!C25&lt;&gt;"",'Schr-Pr'!C25,"")</f>
        <v/>
      </c>
      <c r="I25" s="96" t="str">
        <f>IF('Schr-Pr'!B25&lt;&gt;"","schriftlich","")</f>
        <v/>
      </c>
      <c r="J25" s="95" t="str">
        <f>IF('Schr-Pr'!F25&lt;&gt;"",'Schr-Pr'!F25,"")</f>
        <v/>
      </c>
      <c r="K25" s="95" t="str">
        <f>IF('Schr-Pr'!G25&lt;&gt;"",'Schr-Pr'!G25,"")</f>
        <v/>
      </c>
      <c r="L25" s="95" t="str">
        <f>IF('Schr-Pr'!B25&lt;&gt;"",'Schr-Pr'!$G$5,"")</f>
        <v/>
      </c>
      <c r="M25" s="95" t="str">
        <f>IF('Schr-Pr'!B25&lt;&gt;"","trifft nicht zu","")</f>
        <v/>
      </c>
      <c r="N25" s="95" t="str">
        <f>IF('Schr-Pr'!H25&lt;&gt;"",'Schr-Pr'!H25,"")</f>
        <v/>
      </c>
      <c r="O25" s="95" t="str">
        <f>IF('Schr-Pr'!I25&lt;&gt;"",'Schr-Pr'!I25,"")</f>
        <v/>
      </c>
      <c r="P25" s="95" t="str">
        <f>IF('Schr-Pr'!B25&lt;&gt;"","trifft nicht zu","")</f>
        <v/>
      </c>
      <c r="Q25" s="95" t="str">
        <f>IF('Schr-Pr'!K25&lt;&gt;"",'Schr-Pr'!K25,"")</f>
        <v/>
      </c>
      <c r="R25" s="95" t="str">
        <f>IF('Schr-Pr'!L25&lt;&gt;"",'Schr-Pr'!L25,"")</f>
        <v/>
      </c>
      <c r="S25" s="95" t="str">
        <f>IF('Schr-Pr'!M25&lt;&gt;"",'Schr-Pr'!M25,"")</f>
        <v/>
      </c>
      <c r="T25" s="95" t="str">
        <f>IF('Schr-Pr'!N25&lt;&gt;"",'Schr-Pr'!N25,"")</f>
        <v/>
      </c>
      <c r="U25" s="95" t="str">
        <f>IF('Schr-Pr'!O25&lt;&gt;"",'Schr-Pr'!O25,"")</f>
        <v/>
      </c>
      <c r="V25" s="95" t="str">
        <f>IF('Schr-Pr'!B25&lt;&gt;"","trifft nicht zu","")</f>
        <v/>
      </c>
      <c r="W25" s="95" t="str">
        <f>IF('Schr-Pr'!B25&lt;&gt;"","trifft nicht zu","")</f>
        <v/>
      </c>
      <c r="X25" s="138" t="str">
        <f>IF('Schr-Pr'!J25&lt;&gt;"",'Schr-Pr'!J25,"")</f>
        <v/>
      </c>
      <c r="Y25" s="97" t="str">
        <f>IF('Schr-Pr'!B25&lt;&gt;"","trifft nicht zu","")</f>
        <v/>
      </c>
      <c r="Z25" s="95" t="str">
        <f>IF('Schr-Pr'!B25&lt;&gt;"",'Schr-Pr'!$D$5,"")</f>
        <v/>
      </c>
      <c r="AA25" s="95" t="str">
        <f>IF('Schr-Pr'!A22="Mathematik mit CAS","CAS","")</f>
        <v/>
      </c>
      <c r="AB25" s="95" t="str">
        <f>IF('Schr-Pr'!B25&lt;&gt;"",'Schr-Pr'!$E$5,"")</f>
        <v/>
      </c>
      <c r="AC25" s="95" t="str">
        <f>IF('Schr-Pr'!B25&lt;&gt;"",'Schr-Pr'!$F$5,"")</f>
        <v/>
      </c>
      <c r="AE25" s="95" t="str">
        <f>IF('Schr-Pr'!B25&lt;&gt;"",Schulform,"")</f>
        <v/>
      </c>
    </row>
    <row r="26" spans="1:31" s="95" customFormat="1" x14ac:dyDescent="0.2">
      <c r="A26" s="95" t="str">
        <f>IF('Schr-Pr'!B26&lt;&gt;"","2024","")</f>
        <v/>
      </c>
      <c r="B26" s="95" t="str">
        <f>IF('Schr-Pr'!B26&lt;&gt;"",Schulnummer,"")</f>
        <v/>
      </c>
      <c r="C26" s="95" t="str">
        <f>IF('Schr-Pr'!B26&lt;&gt;"",Erstkorrekturschule,"")</f>
        <v/>
      </c>
      <c r="D26" s="95" t="str">
        <f>IF('Schr-Pr'!E26&lt;&gt;"",'Schr-Pr'!E26,"")</f>
        <v/>
      </c>
      <c r="E26" s="95" t="str">
        <f>IF('Schr-Pr'!B26&lt;&gt;"",NurFach,"")</f>
        <v/>
      </c>
      <c r="F26" s="95" t="str">
        <f>IF('Schr-Pr'!B26&lt;&gt;"",Niveau,"")</f>
        <v/>
      </c>
      <c r="G26" s="95" t="str">
        <f>IF('Schr-Pr'!B26&lt;&gt;"",Kursbezeichnung,"")</f>
        <v/>
      </c>
      <c r="H26" s="96" t="str">
        <f>IF('Schr-Pr'!C26&lt;&gt;"",'Schr-Pr'!C26,"")</f>
        <v/>
      </c>
      <c r="I26" s="96" t="str">
        <f>IF('Schr-Pr'!B26&lt;&gt;"","schriftlich","")</f>
        <v/>
      </c>
      <c r="J26" s="95" t="str">
        <f>IF('Schr-Pr'!F26&lt;&gt;"",'Schr-Pr'!F26,"")</f>
        <v/>
      </c>
      <c r="K26" s="95" t="str">
        <f>IF('Schr-Pr'!G26&lt;&gt;"",'Schr-Pr'!G26,"")</f>
        <v/>
      </c>
      <c r="L26" s="95" t="str">
        <f>IF('Schr-Pr'!B26&lt;&gt;"",'Schr-Pr'!$G$5,"")</f>
        <v/>
      </c>
      <c r="M26" s="95" t="str">
        <f>IF('Schr-Pr'!B26&lt;&gt;"","trifft nicht zu","")</f>
        <v/>
      </c>
      <c r="N26" s="95" t="str">
        <f>IF('Schr-Pr'!H26&lt;&gt;"",'Schr-Pr'!H26,"")</f>
        <v/>
      </c>
      <c r="O26" s="95" t="str">
        <f>IF('Schr-Pr'!I26&lt;&gt;"",'Schr-Pr'!I26,"")</f>
        <v/>
      </c>
      <c r="P26" s="95" t="str">
        <f>IF('Schr-Pr'!B26&lt;&gt;"","trifft nicht zu","")</f>
        <v/>
      </c>
      <c r="Q26" s="95" t="str">
        <f>IF('Schr-Pr'!K26&lt;&gt;"",'Schr-Pr'!K26,"")</f>
        <v/>
      </c>
      <c r="R26" s="95" t="str">
        <f>IF('Schr-Pr'!L26&lt;&gt;"",'Schr-Pr'!L26,"")</f>
        <v/>
      </c>
      <c r="S26" s="95" t="str">
        <f>IF('Schr-Pr'!M26&lt;&gt;"",'Schr-Pr'!M26,"")</f>
        <v/>
      </c>
      <c r="T26" s="95" t="str">
        <f>IF('Schr-Pr'!N26&lt;&gt;"",'Schr-Pr'!N26,"")</f>
        <v/>
      </c>
      <c r="U26" s="95" t="str">
        <f>IF('Schr-Pr'!O26&lt;&gt;"",'Schr-Pr'!O26,"")</f>
        <v/>
      </c>
      <c r="V26" s="95" t="str">
        <f>IF('Schr-Pr'!B26&lt;&gt;"","trifft nicht zu","")</f>
        <v/>
      </c>
      <c r="W26" s="95" t="str">
        <f>IF('Schr-Pr'!B26&lt;&gt;"","trifft nicht zu","")</f>
        <v/>
      </c>
      <c r="X26" s="138" t="str">
        <f>IF('Schr-Pr'!J26&lt;&gt;"",'Schr-Pr'!J26,"")</f>
        <v/>
      </c>
      <c r="Y26" s="97" t="str">
        <f>IF('Schr-Pr'!B26&lt;&gt;"","trifft nicht zu","")</f>
        <v/>
      </c>
      <c r="Z26" s="95" t="str">
        <f>IF('Schr-Pr'!B26&lt;&gt;"",'Schr-Pr'!$D$5,"")</f>
        <v/>
      </c>
      <c r="AA26" s="95" t="str">
        <f>IF('Schr-Pr'!A23="Mathematik mit CAS","CAS","")</f>
        <v/>
      </c>
      <c r="AB26" s="95" t="str">
        <f>IF('Schr-Pr'!B26&lt;&gt;"",'Schr-Pr'!$E$5,"")</f>
        <v/>
      </c>
      <c r="AC26" s="95" t="str">
        <f>IF('Schr-Pr'!B26&lt;&gt;"",'Schr-Pr'!$F$5,"")</f>
        <v/>
      </c>
      <c r="AE26" s="95" t="str">
        <f>IF('Schr-Pr'!B26&lt;&gt;"",Schulform,"")</f>
        <v/>
      </c>
    </row>
    <row r="27" spans="1:31" s="95" customFormat="1" x14ac:dyDescent="0.2">
      <c r="A27" s="95" t="str">
        <f>IF('Schr-Pr'!B27&lt;&gt;"","2024","")</f>
        <v/>
      </c>
      <c r="B27" s="95" t="str">
        <f>IF('Schr-Pr'!B27&lt;&gt;"",Schulnummer,"")</f>
        <v/>
      </c>
      <c r="C27" s="95" t="str">
        <f>IF('Schr-Pr'!B27&lt;&gt;"",Erstkorrekturschule,"")</f>
        <v/>
      </c>
      <c r="D27" s="95" t="str">
        <f>IF('Schr-Pr'!E27&lt;&gt;"",'Schr-Pr'!E27,"")</f>
        <v/>
      </c>
      <c r="E27" s="95" t="str">
        <f>IF('Schr-Pr'!B27&lt;&gt;"",NurFach,"")</f>
        <v/>
      </c>
      <c r="F27" s="95" t="str">
        <f>IF('Schr-Pr'!B27&lt;&gt;"",Niveau,"")</f>
        <v/>
      </c>
      <c r="G27" s="95" t="str">
        <f>IF('Schr-Pr'!B27&lt;&gt;"",Kursbezeichnung,"")</f>
        <v/>
      </c>
      <c r="H27" s="96" t="str">
        <f>IF('Schr-Pr'!C27&lt;&gt;"",'Schr-Pr'!C27,"")</f>
        <v/>
      </c>
      <c r="I27" s="96" t="str">
        <f>IF('Schr-Pr'!B27&lt;&gt;"","schriftlich","")</f>
        <v/>
      </c>
      <c r="J27" s="95" t="str">
        <f>IF('Schr-Pr'!F27&lt;&gt;"",'Schr-Pr'!F27,"")</f>
        <v/>
      </c>
      <c r="K27" s="95" t="str">
        <f>IF('Schr-Pr'!G27&lt;&gt;"",'Schr-Pr'!G27,"")</f>
        <v/>
      </c>
      <c r="L27" s="95" t="str">
        <f>IF('Schr-Pr'!B27&lt;&gt;"",'Schr-Pr'!$G$5,"")</f>
        <v/>
      </c>
      <c r="M27" s="95" t="str">
        <f>IF('Schr-Pr'!B27&lt;&gt;"","trifft nicht zu","")</f>
        <v/>
      </c>
      <c r="N27" s="95" t="str">
        <f>IF('Schr-Pr'!H27&lt;&gt;"",'Schr-Pr'!H27,"")</f>
        <v/>
      </c>
      <c r="O27" s="95" t="str">
        <f>IF('Schr-Pr'!I27&lt;&gt;"",'Schr-Pr'!I27,"")</f>
        <v/>
      </c>
      <c r="P27" s="95" t="str">
        <f>IF('Schr-Pr'!B27&lt;&gt;"","trifft nicht zu","")</f>
        <v/>
      </c>
      <c r="Q27" s="95" t="str">
        <f>IF('Schr-Pr'!K27&lt;&gt;"",'Schr-Pr'!K27,"")</f>
        <v/>
      </c>
      <c r="R27" s="95" t="str">
        <f>IF('Schr-Pr'!L27&lt;&gt;"",'Schr-Pr'!L27,"")</f>
        <v/>
      </c>
      <c r="S27" s="95" t="str">
        <f>IF('Schr-Pr'!M27&lt;&gt;"",'Schr-Pr'!M27,"")</f>
        <v/>
      </c>
      <c r="T27" s="95" t="str">
        <f>IF('Schr-Pr'!N27&lt;&gt;"",'Schr-Pr'!N27,"")</f>
        <v/>
      </c>
      <c r="U27" s="95" t="str">
        <f>IF('Schr-Pr'!O27&lt;&gt;"",'Schr-Pr'!O27,"")</f>
        <v/>
      </c>
      <c r="V27" s="95" t="str">
        <f>IF('Schr-Pr'!B27&lt;&gt;"","trifft nicht zu","")</f>
        <v/>
      </c>
      <c r="W27" s="95" t="str">
        <f>IF('Schr-Pr'!B27&lt;&gt;"","trifft nicht zu","")</f>
        <v/>
      </c>
      <c r="X27" s="138" t="str">
        <f>IF('Schr-Pr'!J27&lt;&gt;"",'Schr-Pr'!J27,"")</f>
        <v/>
      </c>
      <c r="Y27" s="97" t="str">
        <f>IF('Schr-Pr'!B27&lt;&gt;"","trifft nicht zu","")</f>
        <v/>
      </c>
      <c r="Z27" s="95" t="str">
        <f>IF('Schr-Pr'!B27&lt;&gt;"",'Schr-Pr'!$D$5,"")</f>
        <v/>
      </c>
      <c r="AA27" s="95" t="str">
        <f>IF('Schr-Pr'!A24="Mathematik mit CAS","CAS","")</f>
        <v/>
      </c>
      <c r="AB27" s="95" t="str">
        <f>IF('Schr-Pr'!B27&lt;&gt;"",'Schr-Pr'!$E$5,"")</f>
        <v/>
      </c>
      <c r="AC27" s="95" t="str">
        <f>IF('Schr-Pr'!B27&lt;&gt;"",'Schr-Pr'!$F$5,"")</f>
        <v/>
      </c>
      <c r="AE27" s="95" t="str">
        <f>IF('Schr-Pr'!B27&lt;&gt;"",Schulform,"")</f>
        <v/>
      </c>
    </row>
    <row r="28" spans="1:31" s="95" customFormat="1" x14ac:dyDescent="0.2">
      <c r="A28" s="95" t="str">
        <f>IF('Schr-Pr'!B28&lt;&gt;"","2024","")</f>
        <v/>
      </c>
      <c r="B28" s="95" t="str">
        <f>IF('Schr-Pr'!B28&lt;&gt;"",Schulnummer,"")</f>
        <v/>
      </c>
      <c r="C28" s="95" t="str">
        <f>IF('Schr-Pr'!B28&lt;&gt;"",Erstkorrekturschule,"")</f>
        <v/>
      </c>
      <c r="D28" s="95" t="str">
        <f>IF('Schr-Pr'!E28&lt;&gt;"",'Schr-Pr'!E28,"")</f>
        <v/>
      </c>
      <c r="E28" s="95" t="str">
        <f>IF('Schr-Pr'!B28&lt;&gt;"",NurFach,"")</f>
        <v/>
      </c>
      <c r="F28" s="95" t="str">
        <f>IF('Schr-Pr'!B28&lt;&gt;"",Niveau,"")</f>
        <v/>
      </c>
      <c r="G28" s="95" t="str">
        <f>IF('Schr-Pr'!B28&lt;&gt;"",Kursbezeichnung,"")</f>
        <v/>
      </c>
      <c r="H28" s="96" t="str">
        <f>IF('Schr-Pr'!C28&lt;&gt;"",'Schr-Pr'!C28,"")</f>
        <v/>
      </c>
      <c r="I28" s="96" t="str">
        <f>IF('Schr-Pr'!B28&lt;&gt;"","schriftlich","")</f>
        <v/>
      </c>
      <c r="J28" s="95" t="str">
        <f>IF('Schr-Pr'!F28&lt;&gt;"",'Schr-Pr'!F28,"")</f>
        <v/>
      </c>
      <c r="K28" s="95" t="str">
        <f>IF('Schr-Pr'!G28&lt;&gt;"",'Schr-Pr'!G28,"")</f>
        <v/>
      </c>
      <c r="L28" s="95" t="str">
        <f>IF('Schr-Pr'!B28&lt;&gt;"",'Schr-Pr'!$G$5,"")</f>
        <v/>
      </c>
      <c r="M28" s="95" t="str">
        <f>IF('Schr-Pr'!B28&lt;&gt;"","trifft nicht zu","")</f>
        <v/>
      </c>
      <c r="N28" s="95" t="str">
        <f>IF('Schr-Pr'!H28&lt;&gt;"",'Schr-Pr'!H28,"")</f>
        <v/>
      </c>
      <c r="O28" s="95" t="str">
        <f>IF('Schr-Pr'!I28&lt;&gt;"",'Schr-Pr'!I28,"")</f>
        <v/>
      </c>
      <c r="P28" s="95" t="str">
        <f>IF('Schr-Pr'!B28&lt;&gt;"","trifft nicht zu","")</f>
        <v/>
      </c>
      <c r="Q28" s="95" t="str">
        <f>IF('Schr-Pr'!K28&lt;&gt;"",'Schr-Pr'!K28,"")</f>
        <v/>
      </c>
      <c r="R28" s="95" t="str">
        <f>IF('Schr-Pr'!L28&lt;&gt;"",'Schr-Pr'!L28,"")</f>
        <v/>
      </c>
      <c r="S28" s="95" t="str">
        <f>IF('Schr-Pr'!M28&lt;&gt;"",'Schr-Pr'!M28,"")</f>
        <v/>
      </c>
      <c r="T28" s="95" t="str">
        <f>IF('Schr-Pr'!N28&lt;&gt;"",'Schr-Pr'!N28,"")</f>
        <v/>
      </c>
      <c r="U28" s="95" t="str">
        <f>IF('Schr-Pr'!O28&lt;&gt;"",'Schr-Pr'!O28,"")</f>
        <v/>
      </c>
      <c r="V28" s="95" t="str">
        <f>IF('Schr-Pr'!B28&lt;&gt;"","trifft nicht zu","")</f>
        <v/>
      </c>
      <c r="W28" s="95" t="str">
        <f>IF('Schr-Pr'!B28&lt;&gt;"","trifft nicht zu","")</f>
        <v/>
      </c>
      <c r="X28" s="138" t="str">
        <f>IF('Schr-Pr'!J28&lt;&gt;"",'Schr-Pr'!J28,"")</f>
        <v/>
      </c>
      <c r="Y28" s="97" t="str">
        <f>IF('Schr-Pr'!B28&lt;&gt;"","trifft nicht zu","")</f>
        <v/>
      </c>
      <c r="Z28" s="95" t="str">
        <f>IF('Schr-Pr'!B28&lt;&gt;"",'Schr-Pr'!$D$5,"")</f>
        <v/>
      </c>
      <c r="AA28" s="95" t="str">
        <f>IF('Schr-Pr'!A25="Mathematik mit CAS","CAS","")</f>
        <v/>
      </c>
      <c r="AB28" s="95" t="str">
        <f>IF('Schr-Pr'!B28&lt;&gt;"",'Schr-Pr'!$E$5,"")</f>
        <v/>
      </c>
      <c r="AC28" s="95" t="str">
        <f>IF('Schr-Pr'!B28&lt;&gt;"",'Schr-Pr'!$F$5,"")</f>
        <v/>
      </c>
      <c r="AE28" s="95" t="str">
        <f>IF('Schr-Pr'!B28&lt;&gt;"",Schulform,"")</f>
        <v/>
      </c>
    </row>
    <row r="29" spans="1:31" s="95" customFormat="1" x14ac:dyDescent="0.2">
      <c r="A29" s="95" t="str">
        <f>IF('Schr-Pr'!B29&lt;&gt;"","2024","")</f>
        <v/>
      </c>
      <c r="B29" s="95" t="str">
        <f>IF('Schr-Pr'!B29&lt;&gt;"",Schulnummer,"")</f>
        <v/>
      </c>
      <c r="C29" s="95" t="str">
        <f>IF('Schr-Pr'!B29&lt;&gt;"",Erstkorrekturschule,"")</f>
        <v/>
      </c>
      <c r="D29" s="95" t="str">
        <f>IF('Schr-Pr'!E29&lt;&gt;"",'Schr-Pr'!E29,"")</f>
        <v/>
      </c>
      <c r="E29" s="95" t="str">
        <f>IF('Schr-Pr'!B29&lt;&gt;"",NurFach,"")</f>
        <v/>
      </c>
      <c r="F29" s="95" t="str">
        <f>IF('Schr-Pr'!B29&lt;&gt;"",Niveau,"")</f>
        <v/>
      </c>
      <c r="G29" s="95" t="str">
        <f>IF('Schr-Pr'!B29&lt;&gt;"",Kursbezeichnung,"")</f>
        <v/>
      </c>
      <c r="H29" s="96" t="str">
        <f>IF('Schr-Pr'!C29&lt;&gt;"",'Schr-Pr'!C29,"")</f>
        <v/>
      </c>
      <c r="I29" s="96" t="str">
        <f>IF('Schr-Pr'!B29&lt;&gt;"","schriftlich","")</f>
        <v/>
      </c>
      <c r="J29" s="95" t="str">
        <f>IF('Schr-Pr'!F29&lt;&gt;"",'Schr-Pr'!F29,"")</f>
        <v/>
      </c>
      <c r="K29" s="95" t="str">
        <f>IF('Schr-Pr'!G29&lt;&gt;"",'Schr-Pr'!G29,"")</f>
        <v/>
      </c>
      <c r="L29" s="95" t="str">
        <f>IF('Schr-Pr'!B29&lt;&gt;"",'Schr-Pr'!$G$5,"")</f>
        <v/>
      </c>
      <c r="M29" s="95" t="str">
        <f>IF('Schr-Pr'!B29&lt;&gt;"","trifft nicht zu","")</f>
        <v/>
      </c>
      <c r="N29" s="95" t="str">
        <f>IF('Schr-Pr'!H29&lt;&gt;"",'Schr-Pr'!H29,"")</f>
        <v/>
      </c>
      <c r="O29" s="95" t="str">
        <f>IF('Schr-Pr'!I29&lt;&gt;"",'Schr-Pr'!I29,"")</f>
        <v/>
      </c>
      <c r="P29" s="95" t="str">
        <f>IF('Schr-Pr'!B29&lt;&gt;"","trifft nicht zu","")</f>
        <v/>
      </c>
      <c r="Q29" s="95" t="str">
        <f>IF('Schr-Pr'!K29&lt;&gt;"",'Schr-Pr'!K29,"")</f>
        <v/>
      </c>
      <c r="R29" s="95" t="str">
        <f>IF('Schr-Pr'!L29&lt;&gt;"",'Schr-Pr'!L29,"")</f>
        <v/>
      </c>
      <c r="S29" s="95" t="str">
        <f>IF('Schr-Pr'!M29&lt;&gt;"",'Schr-Pr'!M29,"")</f>
        <v/>
      </c>
      <c r="T29" s="95" t="str">
        <f>IF('Schr-Pr'!N29&lt;&gt;"",'Schr-Pr'!N29,"")</f>
        <v/>
      </c>
      <c r="U29" s="95" t="str">
        <f>IF('Schr-Pr'!O29&lt;&gt;"",'Schr-Pr'!O29,"")</f>
        <v/>
      </c>
      <c r="V29" s="95" t="str">
        <f>IF('Schr-Pr'!B29&lt;&gt;"","trifft nicht zu","")</f>
        <v/>
      </c>
      <c r="W29" s="95" t="str">
        <f>IF('Schr-Pr'!B29&lt;&gt;"","trifft nicht zu","")</f>
        <v/>
      </c>
      <c r="X29" s="138" t="str">
        <f>IF('Schr-Pr'!J29&lt;&gt;"",'Schr-Pr'!J29,"")</f>
        <v/>
      </c>
      <c r="Y29" s="97" t="str">
        <f>IF('Schr-Pr'!B29&lt;&gt;"","trifft nicht zu","")</f>
        <v/>
      </c>
      <c r="Z29" s="95" t="str">
        <f>IF('Schr-Pr'!B29&lt;&gt;"",'Schr-Pr'!$D$5,"")</f>
        <v/>
      </c>
      <c r="AA29" s="95" t="str">
        <f>IF('Schr-Pr'!A26="Mathematik mit CAS","CAS","")</f>
        <v/>
      </c>
      <c r="AB29" s="95" t="str">
        <f>IF('Schr-Pr'!B29&lt;&gt;"",'Schr-Pr'!$E$5,"")</f>
        <v/>
      </c>
      <c r="AC29" s="95" t="str">
        <f>IF('Schr-Pr'!B29&lt;&gt;"",'Schr-Pr'!$F$5,"")</f>
        <v/>
      </c>
      <c r="AE29" s="95" t="str">
        <f>IF('Schr-Pr'!B29&lt;&gt;"",Schulform,"")</f>
        <v/>
      </c>
    </row>
    <row r="30" spans="1:31" s="95" customFormat="1" x14ac:dyDescent="0.2">
      <c r="A30" s="95" t="str">
        <f>IF('Schr-Pr'!B30&lt;&gt;"","2024","")</f>
        <v/>
      </c>
      <c r="B30" s="95" t="str">
        <f>IF('Schr-Pr'!B30&lt;&gt;"",Schulnummer,"")</f>
        <v/>
      </c>
      <c r="C30" s="95" t="str">
        <f>IF('Schr-Pr'!B30&lt;&gt;"",Erstkorrekturschule,"")</f>
        <v/>
      </c>
      <c r="D30" s="95" t="str">
        <f>IF('Schr-Pr'!E30&lt;&gt;"",'Schr-Pr'!E30,"")</f>
        <v/>
      </c>
      <c r="E30" s="95" t="str">
        <f>IF('Schr-Pr'!B30&lt;&gt;"",NurFach,"")</f>
        <v/>
      </c>
      <c r="F30" s="95" t="str">
        <f>IF('Schr-Pr'!B30&lt;&gt;"",Niveau,"")</f>
        <v/>
      </c>
      <c r="G30" s="95" t="str">
        <f>IF('Schr-Pr'!B30&lt;&gt;"",Kursbezeichnung,"")</f>
        <v/>
      </c>
      <c r="H30" s="96" t="str">
        <f>IF('Schr-Pr'!C30&lt;&gt;"",'Schr-Pr'!C30,"")</f>
        <v/>
      </c>
      <c r="I30" s="96" t="str">
        <f>IF('Schr-Pr'!B30&lt;&gt;"","schriftlich","")</f>
        <v/>
      </c>
      <c r="J30" s="95" t="str">
        <f>IF('Schr-Pr'!F30&lt;&gt;"",'Schr-Pr'!F30,"")</f>
        <v/>
      </c>
      <c r="K30" s="95" t="str">
        <f>IF('Schr-Pr'!G30&lt;&gt;"",'Schr-Pr'!G30,"")</f>
        <v/>
      </c>
      <c r="L30" s="95" t="str">
        <f>IF('Schr-Pr'!B30&lt;&gt;"",'Schr-Pr'!$G$5,"")</f>
        <v/>
      </c>
      <c r="M30" s="95" t="str">
        <f>IF('Schr-Pr'!B30&lt;&gt;"","trifft nicht zu","")</f>
        <v/>
      </c>
      <c r="N30" s="95" t="str">
        <f>IF('Schr-Pr'!H30&lt;&gt;"",'Schr-Pr'!H30,"")</f>
        <v/>
      </c>
      <c r="O30" s="95" t="str">
        <f>IF('Schr-Pr'!I30&lt;&gt;"",'Schr-Pr'!I30,"")</f>
        <v/>
      </c>
      <c r="P30" s="95" t="str">
        <f>IF('Schr-Pr'!B30&lt;&gt;"","trifft nicht zu","")</f>
        <v/>
      </c>
      <c r="Q30" s="95" t="str">
        <f>IF('Schr-Pr'!K30&lt;&gt;"",'Schr-Pr'!K30,"")</f>
        <v/>
      </c>
      <c r="R30" s="95" t="str">
        <f>IF('Schr-Pr'!L30&lt;&gt;"",'Schr-Pr'!L30,"")</f>
        <v/>
      </c>
      <c r="S30" s="95" t="str">
        <f>IF('Schr-Pr'!M30&lt;&gt;"",'Schr-Pr'!M30,"")</f>
        <v/>
      </c>
      <c r="T30" s="95" t="str">
        <f>IF('Schr-Pr'!N30&lt;&gt;"",'Schr-Pr'!N30,"")</f>
        <v/>
      </c>
      <c r="U30" s="95" t="str">
        <f>IF('Schr-Pr'!O30&lt;&gt;"",'Schr-Pr'!O30,"")</f>
        <v/>
      </c>
      <c r="V30" s="95" t="str">
        <f>IF('Schr-Pr'!B30&lt;&gt;"","trifft nicht zu","")</f>
        <v/>
      </c>
      <c r="W30" s="95" t="str">
        <f>IF('Schr-Pr'!B30&lt;&gt;"","trifft nicht zu","")</f>
        <v/>
      </c>
      <c r="X30" s="138" t="str">
        <f>IF('Schr-Pr'!J30&lt;&gt;"",'Schr-Pr'!J30,"")</f>
        <v/>
      </c>
      <c r="Y30" s="97" t="str">
        <f>IF('Schr-Pr'!B30&lt;&gt;"","trifft nicht zu","")</f>
        <v/>
      </c>
      <c r="Z30" s="95" t="str">
        <f>IF('Schr-Pr'!B30&lt;&gt;"",'Schr-Pr'!$D$5,"")</f>
        <v/>
      </c>
      <c r="AA30" s="95" t="str">
        <f>IF('Schr-Pr'!A27="Mathematik mit CAS","CAS","")</f>
        <v/>
      </c>
      <c r="AB30" s="95" t="str">
        <f>IF('Schr-Pr'!B30&lt;&gt;"",'Schr-Pr'!$E$5,"")</f>
        <v/>
      </c>
      <c r="AC30" s="95" t="str">
        <f>IF('Schr-Pr'!B30&lt;&gt;"",'Schr-Pr'!$F$5,"")</f>
        <v/>
      </c>
      <c r="AE30" s="95" t="str">
        <f>IF('Schr-Pr'!B30&lt;&gt;"",Schulform,"")</f>
        <v/>
      </c>
    </row>
    <row r="31" spans="1:31" s="95" customFormat="1" x14ac:dyDescent="0.2">
      <c r="A31" s="95" t="str">
        <f>IF('Schr-Pr'!B31&lt;&gt;"","2024","")</f>
        <v/>
      </c>
      <c r="B31" s="95" t="str">
        <f>IF('Schr-Pr'!B31&lt;&gt;"",Schulnummer,"")</f>
        <v/>
      </c>
      <c r="C31" s="95" t="str">
        <f>IF('Schr-Pr'!B31&lt;&gt;"",Erstkorrekturschule,"")</f>
        <v/>
      </c>
      <c r="D31" s="95" t="str">
        <f>IF('Schr-Pr'!E31&lt;&gt;"",'Schr-Pr'!E31,"")</f>
        <v/>
      </c>
      <c r="E31" s="95" t="str">
        <f>IF('Schr-Pr'!B31&lt;&gt;"",NurFach,"")</f>
        <v/>
      </c>
      <c r="F31" s="95" t="str">
        <f>IF('Schr-Pr'!B31&lt;&gt;"",Niveau,"")</f>
        <v/>
      </c>
      <c r="G31" s="95" t="str">
        <f>IF('Schr-Pr'!B31&lt;&gt;"",Kursbezeichnung,"")</f>
        <v/>
      </c>
      <c r="H31" s="96" t="str">
        <f>IF('Schr-Pr'!C31&lt;&gt;"",'Schr-Pr'!C31,"")</f>
        <v/>
      </c>
      <c r="I31" s="96" t="str">
        <f>IF('Schr-Pr'!B31&lt;&gt;"","schriftlich","")</f>
        <v/>
      </c>
      <c r="J31" s="95" t="str">
        <f>IF('Schr-Pr'!F31&lt;&gt;"",'Schr-Pr'!F31,"")</f>
        <v/>
      </c>
      <c r="K31" s="95" t="str">
        <f>IF('Schr-Pr'!G31&lt;&gt;"",'Schr-Pr'!G31,"")</f>
        <v/>
      </c>
      <c r="L31" s="95" t="str">
        <f>IF('Schr-Pr'!B31&lt;&gt;"",'Schr-Pr'!$G$5,"")</f>
        <v/>
      </c>
      <c r="M31" s="95" t="str">
        <f>IF('Schr-Pr'!B31&lt;&gt;"","trifft nicht zu","")</f>
        <v/>
      </c>
      <c r="N31" s="95" t="str">
        <f>IF('Schr-Pr'!H31&lt;&gt;"",'Schr-Pr'!H31,"")</f>
        <v/>
      </c>
      <c r="O31" s="95" t="str">
        <f>IF('Schr-Pr'!I31&lt;&gt;"",'Schr-Pr'!I31,"")</f>
        <v/>
      </c>
      <c r="P31" s="95" t="str">
        <f>IF('Schr-Pr'!B31&lt;&gt;"","trifft nicht zu","")</f>
        <v/>
      </c>
      <c r="Q31" s="95" t="str">
        <f>IF('Schr-Pr'!K31&lt;&gt;"",'Schr-Pr'!K31,"")</f>
        <v/>
      </c>
      <c r="R31" s="95" t="str">
        <f>IF('Schr-Pr'!L31&lt;&gt;"",'Schr-Pr'!L31,"")</f>
        <v/>
      </c>
      <c r="S31" s="95" t="str">
        <f>IF('Schr-Pr'!M31&lt;&gt;"",'Schr-Pr'!M31,"")</f>
        <v/>
      </c>
      <c r="T31" s="95" t="str">
        <f>IF('Schr-Pr'!N31&lt;&gt;"",'Schr-Pr'!N31,"")</f>
        <v/>
      </c>
      <c r="U31" s="95" t="str">
        <f>IF('Schr-Pr'!O31&lt;&gt;"",'Schr-Pr'!O31,"")</f>
        <v/>
      </c>
      <c r="V31" s="95" t="str">
        <f>IF('Schr-Pr'!B31&lt;&gt;"","trifft nicht zu","")</f>
        <v/>
      </c>
      <c r="W31" s="95" t="str">
        <f>IF('Schr-Pr'!B31&lt;&gt;"","trifft nicht zu","")</f>
        <v/>
      </c>
      <c r="X31" s="138" t="str">
        <f>IF('Schr-Pr'!J31&lt;&gt;"",'Schr-Pr'!J31,"")</f>
        <v/>
      </c>
      <c r="Y31" s="97" t="str">
        <f>IF('Schr-Pr'!B31&lt;&gt;"","trifft nicht zu","")</f>
        <v/>
      </c>
      <c r="Z31" s="95" t="str">
        <f>IF('Schr-Pr'!B31&lt;&gt;"",'Schr-Pr'!$D$5,"")</f>
        <v/>
      </c>
      <c r="AA31" s="95" t="str">
        <f>IF('Schr-Pr'!A28="Mathematik mit CAS","CAS","")</f>
        <v/>
      </c>
      <c r="AB31" s="95" t="str">
        <f>IF('Schr-Pr'!B31&lt;&gt;"",'Schr-Pr'!$E$5,"")</f>
        <v/>
      </c>
      <c r="AC31" s="95" t="str">
        <f>IF('Schr-Pr'!B31&lt;&gt;"",'Schr-Pr'!$F$5,"")</f>
        <v/>
      </c>
      <c r="AE31" s="95" t="str">
        <f>IF('Schr-Pr'!B31&lt;&gt;"",Schulform,"")</f>
        <v/>
      </c>
    </row>
    <row r="32" spans="1:31" s="95" customFormat="1" x14ac:dyDescent="0.2">
      <c r="A32" s="95" t="str">
        <f>IF('Schr-Pr'!B32&lt;&gt;"","2024","")</f>
        <v/>
      </c>
      <c r="B32" s="95" t="str">
        <f>IF('Schr-Pr'!B32&lt;&gt;"",Schulnummer,"")</f>
        <v/>
      </c>
      <c r="C32" s="95" t="str">
        <f>IF('Schr-Pr'!B32&lt;&gt;"",Erstkorrekturschule,"")</f>
        <v/>
      </c>
      <c r="D32" s="95" t="str">
        <f>IF('Schr-Pr'!E32&lt;&gt;"",'Schr-Pr'!E32,"")</f>
        <v/>
      </c>
      <c r="E32" s="95" t="str">
        <f>IF('Schr-Pr'!B32&lt;&gt;"",NurFach,"")</f>
        <v/>
      </c>
      <c r="F32" s="95" t="str">
        <f>IF('Schr-Pr'!B32&lt;&gt;"",Niveau,"")</f>
        <v/>
      </c>
      <c r="G32" s="95" t="str">
        <f>IF('Schr-Pr'!B32&lt;&gt;"",Kursbezeichnung,"")</f>
        <v/>
      </c>
      <c r="H32" s="96" t="str">
        <f>IF('Schr-Pr'!C32&lt;&gt;"",'Schr-Pr'!C32,"")</f>
        <v/>
      </c>
      <c r="I32" s="96" t="str">
        <f>IF('Schr-Pr'!B32&lt;&gt;"","schriftlich","")</f>
        <v/>
      </c>
      <c r="J32" s="95" t="str">
        <f>IF('Schr-Pr'!F32&lt;&gt;"",'Schr-Pr'!F32,"")</f>
        <v/>
      </c>
      <c r="K32" s="95" t="str">
        <f>IF('Schr-Pr'!G32&lt;&gt;"",'Schr-Pr'!G32,"")</f>
        <v/>
      </c>
      <c r="L32" s="95" t="str">
        <f>IF('Schr-Pr'!B32&lt;&gt;"",'Schr-Pr'!$G$5,"")</f>
        <v/>
      </c>
      <c r="M32" s="95" t="str">
        <f>IF('Schr-Pr'!B32&lt;&gt;"","trifft nicht zu","")</f>
        <v/>
      </c>
      <c r="N32" s="95" t="str">
        <f>IF('Schr-Pr'!H32&lt;&gt;"",'Schr-Pr'!H32,"")</f>
        <v/>
      </c>
      <c r="O32" s="95" t="str">
        <f>IF('Schr-Pr'!I32&lt;&gt;"",'Schr-Pr'!I32,"")</f>
        <v/>
      </c>
      <c r="P32" s="95" t="str">
        <f>IF('Schr-Pr'!B32&lt;&gt;"","trifft nicht zu","")</f>
        <v/>
      </c>
      <c r="Q32" s="95" t="str">
        <f>IF('Schr-Pr'!K32&lt;&gt;"",'Schr-Pr'!K32,"")</f>
        <v/>
      </c>
      <c r="R32" s="95" t="str">
        <f>IF('Schr-Pr'!L32&lt;&gt;"",'Schr-Pr'!L32,"")</f>
        <v/>
      </c>
      <c r="S32" s="95" t="str">
        <f>IF('Schr-Pr'!M32&lt;&gt;"",'Schr-Pr'!M32,"")</f>
        <v/>
      </c>
      <c r="T32" s="95" t="str">
        <f>IF('Schr-Pr'!N32&lt;&gt;"",'Schr-Pr'!N32,"")</f>
        <v/>
      </c>
      <c r="U32" s="95" t="str">
        <f>IF('Schr-Pr'!O32&lt;&gt;"",'Schr-Pr'!O32,"")</f>
        <v/>
      </c>
      <c r="V32" s="95" t="str">
        <f>IF('Schr-Pr'!B32&lt;&gt;"","trifft nicht zu","")</f>
        <v/>
      </c>
      <c r="W32" s="95" t="str">
        <f>IF('Schr-Pr'!B32&lt;&gt;"","trifft nicht zu","")</f>
        <v/>
      </c>
      <c r="X32" s="138" t="str">
        <f>IF('Schr-Pr'!J32&lt;&gt;"",'Schr-Pr'!J32,"")</f>
        <v/>
      </c>
      <c r="Y32" s="97" t="str">
        <f>IF('Schr-Pr'!B32&lt;&gt;"","trifft nicht zu","")</f>
        <v/>
      </c>
      <c r="Z32" s="95" t="str">
        <f>IF('Schr-Pr'!B32&lt;&gt;"",'Schr-Pr'!$D$5,"")</f>
        <v/>
      </c>
      <c r="AA32" s="95" t="str">
        <f>IF('Schr-Pr'!A29="Mathematik mit CAS","CAS","")</f>
        <v/>
      </c>
      <c r="AB32" s="95" t="str">
        <f>IF('Schr-Pr'!B32&lt;&gt;"",'Schr-Pr'!$E$5,"")</f>
        <v/>
      </c>
      <c r="AC32" s="95" t="str">
        <f>IF('Schr-Pr'!B32&lt;&gt;"",'Schr-Pr'!$F$5,"")</f>
        <v/>
      </c>
      <c r="AE32" s="95" t="str">
        <f>IF('Schr-Pr'!B32&lt;&gt;"",Schulform,"")</f>
        <v/>
      </c>
    </row>
    <row r="33" spans="1:32" s="95" customFormat="1" x14ac:dyDescent="0.2">
      <c r="A33" s="95" t="str">
        <f>IF('Schr-Pr'!B33&lt;&gt;"","2024","")</f>
        <v/>
      </c>
      <c r="B33" s="95" t="str">
        <f>IF('Schr-Pr'!B33&lt;&gt;"",Schulnummer,"")</f>
        <v/>
      </c>
      <c r="C33" s="95" t="str">
        <f>IF('Schr-Pr'!B33&lt;&gt;"",Erstkorrekturschule,"")</f>
        <v/>
      </c>
      <c r="D33" s="95" t="str">
        <f>IF('Schr-Pr'!E33&lt;&gt;"",'Schr-Pr'!E33,"")</f>
        <v/>
      </c>
      <c r="E33" s="95" t="str">
        <f>IF('Schr-Pr'!B33&lt;&gt;"",NurFach,"")</f>
        <v/>
      </c>
      <c r="F33" s="95" t="str">
        <f>IF('Schr-Pr'!B33&lt;&gt;"",Niveau,"")</f>
        <v/>
      </c>
      <c r="G33" s="95" t="str">
        <f>IF('Schr-Pr'!B33&lt;&gt;"",Kursbezeichnung,"")</f>
        <v/>
      </c>
      <c r="H33" s="96" t="str">
        <f>IF('Schr-Pr'!C33&lt;&gt;"",'Schr-Pr'!C33,"")</f>
        <v/>
      </c>
      <c r="I33" s="96" t="str">
        <f>IF('Schr-Pr'!B33&lt;&gt;"","schriftlich","")</f>
        <v/>
      </c>
      <c r="J33" s="95" t="str">
        <f>IF('Schr-Pr'!F33&lt;&gt;"",'Schr-Pr'!F33,"")</f>
        <v/>
      </c>
      <c r="K33" s="95" t="str">
        <f>IF('Schr-Pr'!G33&lt;&gt;"",'Schr-Pr'!G33,"")</f>
        <v/>
      </c>
      <c r="L33" s="95" t="str">
        <f>IF('Schr-Pr'!B33&lt;&gt;"",'Schr-Pr'!$G$5,"")</f>
        <v/>
      </c>
      <c r="M33" s="95" t="str">
        <f>IF('Schr-Pr'!B33&lt;&gt;"","trifft nicht zu","")</f>
        <v/>
      </c>
      <c r="N33" s="95" t="str">
        <f>IF('Schr-Pr'!H33&lt;&gt;"",'Schr-Pr'!H33,"")</f>
        <v/>
      </c>
      <c r="O33" s="95" t="str">
        <f>IF('Schr-Pr'!I33&lt;&gt;"",'Schr-Pr'!I33,"")</f>
        <v/>
      </c>
      <c r="P33" s="95" t="str">
        <f>IF('Schr-Pr'!B33&lt;&gt;"","trifft nicht zu","")</f>
        <v/>
      </c>
      <c r="Q33" s="95" t="str">
        <f>IF('Schr-Pr'!K33&lt;&gt;"",'Schr-Pr'!K33,"")</f>
        <v/>
      </c>
      <c r="R33" s="95" t="str">
        <f>IF('Schr-Pr'!L33&lt;&gt;"",'Schr-Pr'!L33,"")</f>
        <v/>
      </c>
      <c r="S33" s="95" t="str">
        <f>IF('Schr-Pr'!M33&lt;&gt;"",'Schr-Pr'!M33,"")</f>
        <v/>
      </c>
      <c r="T33" s="95" t="str">
        <f>IF('Schr-Pr'!N33&lt;&gt;"",'Schr-Pr'!N33,"")</f>
        <v/>
      </c>
      <c r="U33" s="95" t="str">
        <f>IF('Schr-Pr'!O33&lt;&gt;"",'Schr-Pr'!O33,"")</f>
        <v/>
      </c>
      <c r="V33" s="95" t="str">
        <f>IF('Schr-Pr'!B33&lt;&gt;"","trifft nicht zu","")</f>
        <v/>
      </c>
      <c r="W33" s="95" t="str">
        <f>IF('Schr-Pr'!B33&lt;&gt;"","trifft nicht zu","")</f>
        <v/>
      </c>
      <c r="X33" s="138" t="str">
        <f>IF('Schr-Pr'!J33&lt;&gt;"",'Schr-Pr'!J33,"")</f>
        <v/>
      </c>
      <c r="Y33" s="97" t="str">
        <f>IF('Schr-Pr'!B33&lt;&gt;"","trifft nicht zu","")</f>
        <v/>
      </c>
      <c r="Z33" s="95" t="str">
        <f>IF('Schr-Pr'!B33&lt;&gt;"",'Schr-Pr'!$D$5,"")</f>
        <v/>
      </c>
      <c r="AA33" s="95" t="str">
        <f>IF('Schr-Pr'!A30="Mathematik mit CAS","CAS","")</f>
        <v/>
      </c>
      <c r="AB33" s="95" t="str">
        <f>IF('Schr-Pr'!B33&lt;&gt;"",'Schr-Pr'!$E$5,"")</f>
        <v/>
      </c>
      <c r="AC33" s="95" t="str">
        <f>IF('Schr-Pr'!B33&lt;&gt;"",'Schr-Pr'!$F$5,"")</f>
        <v/>
      </c>
      <c r="AE33" s="95" t="str">
        <f>IF('Schr-Pr'!B33&lt;&gt;"",Schulform,"")</f>
        <v/>
      </c>
    </row>
    <row r="34" spans="1:32" s="95" customFormat="1" x14ac:dyDescent="0.2">
      <c r="A34" s="95" t="str">
        <f>IF('Schr-Pr'!B34&lt;&gt;"","2024","")</f>
        <v/>
      </c>
      <c r="B34" s="95" t="str">
        <f>IF('Schr-Pr'!B34&lt;&gt;"",Schulnummer,"")</f>
        <v/>
      </c>
      <c r="C34" s="95" t="str">
        <f>IF('Schr-Pr'!B34&lt;&gt;"",Erstkorrekturschule,"")</f>
        <v/>
      </c>
      <c r="D34" s="95" t="str">
        <f>IF('Schr-Pr'!E34&lt;&gt;"",'Schr-Pr'!E34,"")</f>
        <v/>
      </c>
      <c r="E34" s="95" t="str">
        <f>IF('Schr-Pr'!B34&lt;&gt;"",NurFach,"")</f>
        <v/>
      </c>
      <c r="F34" s="95" t="str">
        <f>IF('Schr-Pr'!B34&lt;&gt;"",Niveau,"")</f>
        <v/>
      </c>
      <c r="G34" s="95" t="str">
        <f>IF('Schr-Pr'!B34&lt;&gt;"",Kursbezeichnung,"")</f>
        <v/>
      </c>
      <c r="H34" s="96" t="str">
        <f>IF('Schr-Pr'!C34&lt;&gt;"",'Schr-Pr'!C34,"")</f>
        <v/>
      </c>
      <c r="I34" s="96" t="str">
        <f>IF('Schr-Pr'!B34&lt;&gt;"","schriftlich","")</f>
        <v/>
      </c>
      <c r="J34" s="95" t="str">
        <f>IF('Schr-Pr'!F34&lt;&gt;"",'Schr-Pr'!F34,"")</f>
        <v/>
      </c>
      <c r="K34" s="95" t="str">
        <f>IF('Schr-Pr'!G34&lt;&gt;"",'Schr-Pr'!G34,"")</f>
        <v/>
      </c>
      <c r="L34" s="95" t="str">
        <f>IF('Schr-Pr'!B34&lt;&gt;"",'Schr-Pr'!$G$5,"")</f>
        <v/>
      </c>
      <c r="M34" s="95" t="str">
        <f>IF('Schr-Pr'!B34&lt;&gt;"","trifft nicht zu","")</f>
        <v/>
      </c>
      <c r="N34" s="95" t="str">
        <f>IF('Schr-Pr'!H34&lt;&gt;"",'Schr-Pr'!H34,"")</f>
        <v/>
      </c>
      <c r="O34" s="95" t="str">
        <f>IF('Schr-Pr'!I34&lt;&gt;"",'Schr-Pr'!I34,"")</f>
        <v/>
      </c>
      <c r="P34" s="95" t="str">
        <f>IF('Schr-Pr'!B34&lt;&gt;"","trifft nicht zu","")</f>
        <v/>
      </c>
      <c r="Q34" s="95" t="str">
        <f>IF('Schr-Pr'!K34&lt;&gt;"",'Schr-Pr'!K34,"")</f>
        <v/>
      </c>
      <c r="R34" s="95" t="str">
        <f>IF('Schr-Pr'!L34&lt;&gt;"",'Schr-Pr'!L34,"")</f>
        <v/>
      </c>
      <c r="S34" s="95" t="str">
        <f>IF('Schr-Pr'!M34&lt;&gt;"",'Schr-Pr'!M34,"")</f>
        <v/>
      </c>
      <c r="T34" s="95" t="str">
        <f>IF('Schr-Pr'!N34&lt;&gt;"",'Schr-Pr'!N34,"")</f>
        <v/>
      </c>
      <c r="U34" s="95" t="str">
        <f>IF('Schr-Pr'!O34&lt;&gt;"",'Schr-Pr'!O34,"")</f>
        <v/>
      </c>
      <c r="V34" s="95" t="str">
        <f>IF('Schr-Pr'!B34&lt;&gt;"","trifft nicht zu","")</f>
        <v/>
      </c>
      <c r="W34" s="95" t="str">
        <f>IF('Schr-Pr'!B34&lt;&gt;"","trifft nicht zu","")</f>
        <v/>
      </c>
      <c r="X34" s="138" t="str">
        <f>IF('Schr-Pr'!J34&lt;&gt;"",'Schr-Pr'!J34,"")</f>
        <v/>
      </c>
      <c r="Y34" s="97" t="str">
        <f>IF('Schr-Pr'!B34&lt;&gt;"","trifft nicht zu","")</f>
        <v/>
      </c>
      <c r="Z34" s="95" t="str">
        <f>IF('Schr-Pr'!B34&lt;&gt;"",'Schr-Pr'!$D$5,"")</f>
        <v/>
      </c>
      <c r="AA34" s="95" t="str">
        <f>IF('Schr-Pr'!A31="Mathematik mit CAS","CAS","")</f>
        <v/>
      </c>
      <c r="AB34" s="95" t="str">
        <f>IF('Schr-Pr'!B34&lt;&gt;"",'Schr-Pr'!$E$5,"")</f>
        <v/>
      </c>
      <c r="AC34" s="95" t="str">
        <f>IF('Schr-Pr'!B34&lt;&gt;"",'Schr-Pr'!$F$5,"")</f>
        <v/>
      </c>
      <c r="AE34" s="95" t="str">
        <f>IF('Schr-Pr'!B34&lt;&gt;"",Schulform,"")</f>
        <v/>
      </c>
    </row>
    <row r="35" spans="1:32" s="95" customFormat="1" x14ac:dyDescent="0.2">
      <c r="A35" s="95" t="str">
        <f>IF('Schr-Pr'!B35&lt;&gt;"","2024","")</f>
        <v/>
      </c>
      <c r="B35" s="95" t="str">
        <f>IF('Schr-Pr'!B35&lt;&gt;"",Schulnummer,"")</f>
        <v/>
      </c>
      <c r="C35" s="95" t="str">
        <f>IF('Schr-Pr'!B35&lt;&gt;"",Erstkorrekturschule,"")</f>
        <v/>
      </c>
      <c r="D35" s="95" t="str">
        <f>IF('Schr-Pr'!E35&lt;&gt;"",'Schr-Pr'!E35,"")</f>
        <v/>
      </c>
      <c r="E35" s="95" t="str">
        <f>IF('Schr-Pr'!B35&lt;&gt;"",NurFach,"")</f>
        <v/>
      </c>
      <c r="F35" s="95" t="str">
        <f>IF('Schr-Pr'!B35&lt;&gt;"",Niveau,"")</f>
        <v/>
      </c>
      <c r="G35" s="95" t="str">
        <f>IF('Schr-Pr'!B35&lt;&gt;"",Kursbezeichnung,"")</f>
        <v/>
      </c>
      <c r="H35" s="96" t="str">
        <f>IF('Schr-Pr'!C35&lt;&gt;"",'Schr-Pr'!C35,"")</f>
        <v/>
      </c>
      <c r="I35" s="96" t="str">
        <f>IF('Schr-Pr'!B35&lt;&gt;"","schriftlich","")</f>
        <v/>
      </c>
      <c r="J35" s="95" t="str">
        <f>IF('Schr-Pr'!F35&lt;&gt;"",'Schr-Pr'!F35,"")</f>
        <v/>
      </c>
      <c r="K35" s="95" t="str">
        <f>IF('Schr-Pr'!G35&lt;&gt;"",'Schr-Pr'!G35,"")</f>
        <v/>
      </c>
      <c r="L35" s="95" t="str">
        <f>IF('Schr-Pr'!B35&lt;&gt;"",'Schr-Pr'!$G$5,"")</f>
        <v/>
      </c>
      <c r="M35" s="95" t="str">
        <f>IF('Schr-Pr'!B35&lt;&gt;"","trifft nicht zu","")</f>
        <v/>
      </c>
      <c r="N35" s="95" t="str">
        <f>IF('Schr-Pr'!H35&lt;&gt;"",'Schr-Pr'!H35,"")</f>
        <v/>
      </c>
      <c r="O35" s="95" t="str">
        <f>IF('Schr-Pr'!I35&lt;&gt;"",'Schr-Pr'!I35,"")</f>
        <v/>
      </c>
      <c r="P35" s="95" t="str">
        <f>IF('Schr-Pr'!B35&lt;&gt;"","trifft nicht zu","")</f>
        <v/>
      </c>
      <c r="Q35" s="95" t="str">
        <f>IF('Schr-Pr'!K35&lt;&gt;"",'Schr-Pr'!K35,"")</f>
        <v/>
      </c>
      <c r="R35" s="95" t="str">
        <f>IF('Schr-Pr'!L35&lt;&gt;"",'Schr-Pr'!L35,"")</f>
        <v/>
      </c>
      <c r="S35" s="95" t="str">
        <f>IF('Schr-Pr'!M35&lt;&gt;"",'Schr-Pr'!M35,"")</f>
        <v/>
      </c>
      <c r="T35" s="95" t="str">
        <f>IF('Schr-Pr'!N35&lt;&gt;"",'Schr-Pr'!N35,"")</f>
        <v/>
      </c>
      <c r="U35" s="95" t="str">
        <f>IF('Schr-Pr'!O35&lt;&gt;"",'Schr-Pr'!O35,"")</f>
        <v/>
      </c>
      <c r="V35" s="95" t="str">
        <f>IF('Schr-Pr'!B35&lt;&gt;"","trifft nicht zu","")</f>
        <v/>
      </c>
      <c r="W35" s="95" t="str">
        <f>IF('Schr-Pr'!B35&lt;&gt;"","trifft nicht zu","")</f>
        <v/>
      </c>
      <c r="X35" s="138" t="str">
        <f>IF('Schr-Pr'!J35&lt;&gt;"",'Schr-Pr'!J35,"")</f>
        <v/>
      </c>
      <c r="Y35" s="97" t="str">
        <f>IF('Schr-Pr'!B35&lt;&gt;"","trifft nicht zu","")</f>
        <v/>
      </c>
      <c r="Z35" s="95" t="str">
        <f>IF('Schr-Pr'!B35&lt;&gt;"",'Schr-Pr'!$D$5,"")</f>
        <v/>
      </c>
      <c r="AA35" s="95" t="str">
        <f>IF('Schr-Pr'!A32="Mathematik mit CAS","CAS","")</f>
        <v/>
      </c>
      <c r="AB35" s="95" t="str">
        <f>IF('Schr-Pr'!B35&lt;&gt;"",'Schr-Pr'!$E$5,"")</f>
        <v/>
      </c>
      <c r="AC35" s="95" t="str">
        <f>IF('Schr-Pr'!B35&lt;&gt;"",'Schr-Pr'!$F$5,"")</f>
        <v/>
      </c>
      <c r="AE35" s="95" t="str">
        <f>IF('Schr-Pr'!B35&lt;&gt;"",Schulform,"")</f>
        <v/>
      </c>
    </row>
    <row r="36" spans="1:32" s="95" customFormat="1" x14ac:dyDescent="0.2">
      <c r="A36" s="95" t="str">
        <f>IF('Schr-Pr'!B36&lt;&gt;"","2024","")</f>
        <v/>
      </c>
      <c r="B36" s="95" t="str">
        <f>IF('Schr-Pr'!B36&lt;&gt;"",Schulnummer,"")</f>
        <v/>
      </c>
      <c r="C36" s="95" t="str">
        <f>IF('Schr-Pr'!B36&lt;&gt;"",Erstkorrekturschule,"")</f>
        <v/>
      </c>
      <c r="D36" s="95" t="str">
        <f>IF('Schr-Pr'!E36&lt;&gt;"",'Schr-Pr'!E36,"")</f>
        <v/>
      </c>
      <c r="E36" s="95" t="str">
        <f>IF('Schr-Pr'!B36&lt;&gt;"",NurFach,"")</f>
        <v/>
      </c>
      <c r="F36" s="95" t="str">
        <f>IF('Schr-Pr'!B36&lt;&gt;"",Niveau,"")</f>
        <v/>
      </c>
      <c r="G36" s="95" t="str">
        <f>IF('Schr-Pr'!B36&lt;&gt;"",Kursbezeichnung,"")</f>
        <v/>
      </c>
      <c r="H36" s="96" t="str">
        <f>IF('Schr-Pr'!C36&lt;&gt;"",'Schr-Pr'!C36,"")</f>
        <v/>
      </c>
      <c r="I36" s="96" t="str">
        <f>IF('Schr-Pr'!B36&lt;&gt;"","schriftlich","")</f>
        <v/>
      </c>
      <c r="J36" s="95" t="str">
        <f>IF('Schr-Pr'!F36&lt;&gt;"",'Schr-Pr'!F36,"")</f>
        <v/>
      </c>
      <c r="K36" s="95" t="str">
        <f>IF('Schr-Pr'!G36&lt;&gt;"",'Schr-Pr'!G36,"")</f>
        <v/>
      </c>
      <c r="L36" s="95" t="str">
        <f>IF('Schr-Pr'!B36&lt;&gt;"",'Schr-Pr'!$G$5,"")</f>
        <v/>
      </c>
      <c r="M36" s="95" t="str">
        <f>IF('Schr-Pr'!B36&lt;&gt;"","trifft nicht zu","")</f>
        <v/>
      </c>
      <c r="N36" s="95" t="str">
        <f>IF('Schr-Pr'!H36&lt;&gt;"",'Schr-Pr'!H36,"")</f>
        <v/>
      </c>
      <c r="O36" s="95" t="str">
        <f>IF('Schr-Pr'!I36&lt;&gt;"",'Schr-Pr'!I36,"")</f>
        <v/>
      </c>
      <c r="P36" s="95" t="str">
        <f>IF('Schr-Pr'!B36&lt;&gt;"","trifft nicht zu","")</f>
        <v/>
      </c>
      <c r="Q36" s="95" t="str">
        <f>IF('Schr-Pr'!K36&lt;&gt;"",'Schr-Pr'!K36,"")</f>
        <v/>
      </c>
      <c r="R36" s="95" t="str">
        <f>IF('Schr-Pr'!L36&lt;&gt;"",'Schr-Pr'!L36,"")</f>
        <v/>
      </c>
      <c r="S36" s="95" t="str">
        <f>IF('Schr-Pr'!M36&lt;&gt;"",'Schr-Pr'!M36,"")</f>
        <v/>
      </c>
      <c r="T36" s="95" t="str">
        <f>IF('Schr-Pr'!N36&lt;&gt;"",'Schr-Pr'!N36,"")</f>
        <v/>
      </c>
      <c r="U36" s="95" t="str">
        <f>IF('Schr-Pr'!O36&lt;&gt;"",'Schr-Pr'!O36,"")</f>
        <v/>
      </c>
      <c r="V36" s="95" t="str">
        <f>IF('Schr-Pr'!B36&lt;&gt;"","trifft nicht zu","")</f>
        <v/>
      </c>
      <c r="W36" s="95" t="str">
        <f>IF('Schr-Pr'!B36&lt;&gt;"","trifft nicht zu","")</f>
        <v/>
      </c>
      <c r="X36" s="138" t="str">
        <f>IF('Schr-Pr'!J36&lt;&gt;"",'Schr-Pr'!J36,"")</f>
        <v/>
      </c>
      <c r="Y36" s="97" t="str">
        <f>IF('Schr-Pr'!B36&lt;&gt;"","trifft nicht zu","")</f>
        <v/>
      </c>
      <c r="Z36" s="95" t="str">
        <f>IF('Schr-Pr'!B36&lt;&gt;"",'Schr-Pr'!$D$5,"")</f>
        <v/>
      </c>
      <c r="AA36" s="95" t="str">
        <f>IF('Schr-Pr'!A33="Mathematik mit CAS","CAS","")</f>
        <v/>
      </c>
      <c r="AB36" s="95" t="str">
        <f>IF('Schr-Pr'!B36&lt;&gt;"",'Schr-Pr'!$E$5,"")</f>
        <v/>
      </c>
      <c r="AC36" s="95" t="str">
        <f>IF('Schr-Pr'!B36&lt;&gt;"",'Schr-Pr'!$F$5,"")</f>
        <v/>
      </c>
      <c r="AE36" s="95" t="str">
        <f>IF('Schr-Pr'!B36&lt;&gt;"",Schulform,"")</f>
        <v/>
      </c>
    </row>
    <row r="37" spans="1:32" s="95" customFormat="1" x14ac:dyDescent="0.2">
      <c r="A37" s="201" t="str">
        <f>IF('Schr-Pr'!B37&lt;&gt;"","2024","")</f>
        <v/>
      </c>
      <c r="B37" s="200" t="str">
        <f>IF('Schr-Pr'!B37&lt;&gt;"",Schulnummer,"")</f>
        <v/>
      </c>
      <c r="C37" s="95" t="str">
        <f>IF('Schr-Pr'!B37&lt;&gt;"",Erstkorrekturschule,"")</f>
        <v/>
      </c>
      <c r="D37" s="95" t="str">
        <f>IF('Schr-Pr'!E37&lt;&gt;"",'Schr-Pr'!E37,"")</f>
        <v/>
      </c>
      <c r="E37" s="95" t="str">
        <f>IF('Schr-Pr'!B37&lt;&gt;"",NurFach,"")</f>
        <v/>
      </c>
      <c r="F37" s="95" t="str">
        <f>IF('Schr-Pr'!B37&lt;&gt;"",Niveau,"")</f>
        <v/>
      </c>
      <c r="G37" s="95" t="str">
        <f>IF('Schr-Pr'!B37&lt;&gt;"",Kursbezeichnung,"")</f>
        <v/>
      </c>
      <c r="H37" s="96" t="str">
        <f>IF('Schr-Pr'!C37&lt;&gt;"",'Schr-Pr'!C37,"")</f>
        <v/>
      </c>
      <c r="I37" s="96" t="str">
        <f>IF('Schr-Pr'!B37&lt;&gt;"","schriftlich","")</f>
        <v/>
      </c>
      <c r="J37" s="95" t="str">
        <f>IF('Schr-Pr'!F37&lt;&gt;"",'Schr-Pr'!F37,"")</f>
        <v/>
      </c>
      <c r="K37" s="95" t="str">
        <f>IF('Schr-Pr'!G37&lt;&gt;"",'Schr-Pr'!G37,"")</f>
        <v/>
      </c>
      <c r="L37" s="95" t="str">
        <f>IF('Schr-Pr'!B37&lt;&gt;"",'Schr-Pr'!$G$5,"")</f>
        <v/>
      </c>
      <c r="M37" s="95" t="str">
        <f>IF('Schr-Pr'!B37&lt;&gt;"","trifft nicht zu","")</f>
        <v/>
      </c>
      <c r="N37" s="95" t="str">
        <f>IF('Schr-Pr'!H37&lt;&gt;"",'Schr-Pr'!H37,"")</f>
        <v/>
      </c>
      <c r="O37" s="95" t="str">
        <f>IF('Schr-Pr'!I37&lt;&gt;"",'Schr-Pr'!I37,"")</f>
        <v/>
      </c>
      <c r="P37" s="95" t="str">
        <f>IF('Schr-Pr'!B37&lt;&gt;"","trifft nicht zu","")</f>
        <v/>
      </c>
      <c r="Q37" s="95" t="str">
        <f>IF('Schr-Pr'!K37&lt;&gt;"",'Schr-Pr'!K37,"")</f>
        <v/>
      </c>
      <c r="R37" s="95" t="str">
        <f>IF('Schr-Pr'!L37&lt;&gt;"",'Schr-Pr'!L37,"")</f>
        <v/>
      </c>
      <c r="S37" s="95" t="str">
        <f>IF('Schr-Pr'!M37&lt;&gt;"",'Schr-Pr'!M37,"")</f>
        <v/>
      </c>
      <c r="T37" s="95" t="str">
        <f>IF('Schr-Pr'!N37&lt;&gt;"",'Schr-Pr'!N37,"")</f>
        <v/>
      </c>
      <c r="U37" s="95" t="str">
        <f>IF('Schr-Pr'!O37&lt;&gt;"",'Schr-Pr'!O37,"")</f>
        <v/>
      </c>
      <c r="V37" s="95" t="str">
        <f>IF('Schr-Pr'!B37&lt;&gt;"","trifft nicht zu","")</f>
        <v/>
      </c>
      <c r="W37" s="95" t="str">
        <f>IF('Schr-Pr'!B37&lt;&gt;"","trifft nicht zu","")</f>
        <v/>
      </c>
      <c r="X37" s="138" t="str">
        <f>IF('Schr-Pr'!J37&lt;&gt;"",'Schr-Pr'!J37,"")</f>
        <v/>
      </c>
      <c r="Y37" s="97" t="str">
        <f>IF('Schr-Pr'!B37&lt;&gt;"","trifft nicht zu","")</f>
        <v/>
      </c>
      <c r="Z37" s="95" t="str">
        <f>IF('Schr-Pr'!B37&lt;&gt;"",'Schr-Pr'!$D$5,"")</f>
        <v/>
      </c>
      <c r="AA37" s="95" t="str">
        <f>IF('Schr-Pr'!A34="Mathematik mit CAS","CAS","")</f>
        <v/>
      </c>
      <c r="AB37" s="95" t="str">
        <f>IF('Schr-Pr'!B37&lt;&gt;"",'Schr-Pr'!$E$5,"")</f>
        <v/>
      </c>
      <c r="AC37" s="201" t="str">
        <f>IF('Schr-Pr'!B37&lt;&gt;"",'Schr-Pr'!$F$5,"")</f>
        <v/>
      </c>
      <c r="AD37" s="201"/>
      <c r="AE37" s="201" t="str">
        <f>IF('Schr-Pr'!B37&lt;&gt;"",Schulform,"")</f>
        <v/>
      </c>
      <c r="AF37" s="201"/>
    </row>
    <row r="38" spans="1:32" x14ac:dyDescent="0.2">
      <c r="C38" s="84"/>
      <c r="D38" s="84"/>
      <c r="E38" s="85"/>
      <c r="F38" s="85"/>
      <c r="G38" s="84"/>
      <c r="H38" s="84"/>
      <c r="I38" s="84"/>
      <c r="J38" s="84"/>
      <c r="K38" s="84"/>
      <c r="L38" s="84"/>
      <c r="M38" s="84"/>
      <c r="N38" s="84"/>
      <c r="O38" s="84"/>
      <c r="P38" s="84"/>
      <c r="Q38" s="84"/>
      <c r="R38" s="84"/>
      <c r="S38" s="84"/>
      <c r="T38" s="84"/>
      <c r="U38" s="84"/>
      <c r="V38" s="84"/>
      <c r="W38" s="84"/>
      <c r="X38" s="84"/>
      <c r="Y38" s="84"/>
      <c r="Z38" s="84"/>
      <c r="AA38" s="84"/>
      <c r="AB38" s="84"/>
    </row>
    <row r="39" spans="1:32" x14ac:dyDescent="0.2">
      <c r="E39" s="49"/>
      <c r="F39" s="49"/>
    </row>
    <row r="40" spans="1:32" x14ac:dyDescent="0.2">
      <c r="E40" s="49"/>
      <c r="F40" s="49"/>
    </row>
    <row r="41" spans="1:32" x14ac:dyDescent="0.2">
      <c r="E41" s="49"/>
      <c r="F41" s="49"/>
    </row>
    <row r="42" spans="1:32" x14ac:dyDescent="0.2">
      <c r="E42" s="49"/>
      <c r="F42" s="49"/>
    </row>
    <row r="43" spans="1:32" x14ac:dyDescent="0.2">
      <c r="E43" s="49"/>
      <c r="F43" s="49"/>
    </row>
    <row r="44" spans="1:32" x14ac:dyDescent="0.2">
      <c r="E44" s="49"/>
      <c r="F44" s="49"/>
    </row>
    <row r="45" spans="1:32" x14ac:dyDescent="0.2">
      <c r="E45" s="49"/>
      <c r="F45" s="49"/>
    </row>
    <row r="46" spans="1:32" x14ac:dyDescent="0.2">
      <c r="E46" s="49"/>
      <c r="F46" s="49"/>
    </row>
    <row r="47" spans="1:32" x14ac:dyDescent="0.2">
      <c r="E47" s="49"/>
      <c r="F47" s="49"/>
    </row>
    <row r="48" spans="1:32" x14ac:dyDescent="0.2">
      <c r="E48" s="49"/>
      <c r="F48" s="49"/>
    </row>
    <row r="49" spans="5:6" x14ac:dyDescent="0.2">
      <c r="E49" s="49"/>
      <c r="F49" s="49"/>
    </row>
    <row r="50" spans="5:6" x14ac:dyDescent="0.2">
      <c r="E50" s="49"/>
      <c r="F50" s="49"/>
    </row>
    <row r="51" spans="5:6" x14ac:dyDescent="0.2">
      <c r="E51" s="49"/>
      <c r="F51" s="49"/>
    </row>
    <row r="52" spans="5:6" x14ac:dyDescent="0.2">
      <c r="E52" s="49"/>
      <c r="F52" s="49"/>
    </row>
    <row r="53" spans="5:6" x14ac:dyDescent="0.2">
      <c r="E53" s="49"/>
      <c r="F53" s="49"/>
    </row>
    <row r="54" spans="5:6" x14ac:dyDescent="0.2">
      <c r="E54" s="49"/>
      <c r="F54" s="49"/>
    </row>
    <row r="55" spans="5:6" x14ac:dyDescent="0.2">
      <c r="E55" s="49"/>
      <c r="F55" s="49"/>
    </row>
    <row r="56" spans="5:6" x14ac:dyDescent="0.2">
      <c r="E56" s="49"/>
      <c r="F56" s="49"/>
    </row>
    <row r="57" spans="5:6" x14ac:dyDescent="0.2">
      <c r="E57" s="49"/>
      <c r="F57" s="49"/>
    </row>
    <row r="58" spans="5:6" x14ac:dyDescent="0.2">
      <c r="E58" s="49"/>
      <c r="F58" s="49"/>
    </row>
    <row r="59" spans="5:6" x14ac:dyDescent="0.2">
      <c r="E59" s="49"/>
      <c r="F59" s="49"/>
    </row>
    <row r="60" spans="5:6" x14ac:dyDescent="0.2">
      <c r="E60" s="49"/>
      <c r="F60" s="49"/>
    </row>
    <row r="61" spans="5:6" x14ac:dyDescent="0.2">
      <c r="E61" s="49"/>
      <c r="F61" s="49"/>
    </row>
    <row r="62" spans="5:6" x14ac:dyDescent="0.2">
      <c r="E62" s="49"/>
      <c r="F62" s="49"/>
    </row>
    <row r="63" spans="5:6" x14ac:dyDescent="0.2">
      <c r="E63" s="49"/>
      <c r="F63" s="49"/>
    </row>
    <row r="64" spans="5:6" x14ac:dyDescent="0.2">
      <c r="E64" s="49"/>
      <c r="F64" s="49"/>
    </row>
    <row r="65" spans="5:6" x14ac:dyDescent="0.2">
      <c r="E65" s="49"/>
      <c r="F65" s="49"/>
    </row>
    <row r="66" spans="5:6" x14ac:dyDescent="0.2">
      <c r="E66" s="49"/>
      <c r="F66" s="49"/>
    </row>
    <row r="67" spans="5:6" x14ac:dyDescent="0.2">
      <c r="E67" s="49"/>
      <c r="F67" s="49"/>
    </row>
    <row r="68" spans="5:6" x14ac:dyDescent="0.2">
      <c r="E68" s="49"/>
      <c r="F68" s="49"/>
    </row>
    <row r="69" spans="5:6" x14ac:dyDescent="0.2">
      <c r="E69" s="49"/>
      <c r="F69" s="49"/>
    </row>
    <row r="70" spans="5:6" x14ac:dyDescent="0.2">
      <c r="E70" s="49"/>
      <c r="F70" s="49"/>
    </row>
    <row r="71" spans="5:6" x14ac:dyDescent="0.2">
      <c r="E71" s="49"/>
      <c r="F71" s="49"/>
    </row>
    <row r="72" spans="5:6" x14ac:dyDescent="0.2">
      <c r="E72" s="49"/>
      <c r="F72" s="49"/>
    </row>
    <row r="73" spans="5:6" x14ac:dyDescent="0.2">
      <c r="E73" s="49"/>
      <c r="F73" s="49"/>
    </row>
    <row r="74" spans="5:6" x14ac:dyDescent="0.2">
      <c r="E74" s="49"/>
      <c r="F74" s="49"/>
    </row>
    <row r="75" spans="5:6" x14ac:dyDescent="0.2">
      <c r="E75" s="49"/>
      <c r="F75" s="49"/>
    </row>
    <row r="76" spans="5:6" x14ac:dyDescent="0.2">
      <c r="E76" s="49"/>
      <c r="F76" s="49"/>
    </row>
    <row r="77" spans="5:6" x14ac:dyDescent="0.2">
      <c r="E77" s="49"/>
      <c r="F77" s="49"/>
    </row>
    <row r="78" spans="5:6" x14ac:dyDescent="0.2">
      <c r="E78" s="49"/>
      <c r="F78" s="49"/>
    </row>
    <row r="79" spans="5:6" x14ac:dyDescent="0.2">
      <c r="E79" s="49"/>
      <c r="F79" s="49"/>
    </row>
    <row r="80" spans="5:6" x14ac:dyDescent="0.2">
      <c r="E80" s="49"/>
      <c r="F80" s="49"/>
    </row>
    <row r="81" spans="5:6" x14ac:dyDescent="0.2">
      <c r="E81" s="49"/>
      <c r="F81" s="49"/>
    </row>
    <row r="82" spans="5:6" x14ac:dyDescent="0.2">
      <c r="E82" s="49"/>
      <c r="F82" s="49"/>
    </row>
    <row r="83" spans="5:6" x14ac:dyDescent="0.2">
      <c r="E83" s="49"/>
      <c r="F83" s="49"/>
    </row>
    <row r="84" spans="5:6" x14ac:dyDescent="0.2">
      <c r="E84" s="49"/>
      <c r="F84" s="49"/>
    </row>
    <row r="85" spans="5:6" x14ac:dyDescent="0.2">
      <c r="E85" s="49"/>
      <c r="F85" s="49"/>
    </row>
    <row r="86" spans="5:6" x14ac:dyDescent="0.2">
      <c r="E86" s="49"/>
      <c r="F86" s="49"/>
    </row>
    <row r="87" spans="5:6" x14ac:dyDescent="0.2">
      <c r="E87" s="49"/>
      <c r="F87" s="49"/>
    </row>
    <row r="88" spans="5:6" x14ac:dyDescent="0.2">
      <c r="E88" s="49"/>
      <c r="F88" s="49"/>
    </row>
    <row r="89" spans="5:6" x14ac:dyDescent="0.2">
      <c r="E89" s="49"/>
      <c r="F89" s="49"/>
    </row>
    <row r="90" spans="5:6" x14ac:dyDescent="0.2">
      <c r="E90" s="49"/>
      <c r="F90" s="49"/>
    </row>
    <row r="91" spans="5:6" x14ac:dyDescent="0.2">
      <c r="E91" s="49"/>
      <c r="F91" s="49"/>
    </row>
    <row r="92" spans="5:6" x14ac:dyDescent="0.2">
      <c r="E92" s="49"/>
      <c r="F92" s="49"/>
    </row>
    <row r="93" spans="5:6" x14ac:dyDescent="0.2">
      <c r="E93" s="49"/>
      <c r="F93" s="49"/>
    </row>
    <row r="94" spans="5:6" x14ac:dyDescent="0.2">
      <c r="E94" s="49"/>
      <c r="F94" s="49"/>
    </row>
    <row r="95" spans="5:6" x14ac:dyDescent="0.2">
      <c r="E95" s="49"/>
      <c r="F95" s="49"/>
    </row>
    <row r="96" spans="5:6" x14ac:dyDescent="0.2">
      <c r="E96" s="49"/>
      <c r="F96" s="49"/>
    </row>
    <row r="97" spans="5:6" x14ac:dyDescent="0.2">
      <c r="E97" s="49"/>
      <c r="F97" s="49"/>
    </row>
    <row r="98" spans="5:6" x14ac:dyDescent="0.2">
      <c r="E98" s="49"/>
      <c r="F98" s="49"/>
    </row>
    <row r="99" spans="5:6" x14ac:dyDescent="0.2">
      <c r="E99" s="49"/>
      <c r="F99" s="49"/>
    </row>
    <row r="100" spans="5:6" x14ac:dyDescent="0.2">
      <c r="E100" s="49"/>
      <c r="F100" s="49"/>
    </row>
    <row r="101" spans="5:6" x14ac:dyDescent="0.2">
      <c r="E101" s="49"/>
      <c r="F101" s="49"/>
    </row>
    <row r="102" spans="5:6" x14ac:dyDescent="0.2">
      <c r="E102" s="49"/>
      <c r="F102" s="49"/>
    </row>
    <row r="103" spans="5:6" x14ac:dyDescent="0.2">
      <c r="E103" s="49"/>
      <c r="F103" s="49"/>
    </row>
    <row r="104" spans="5:6" x14ac:dyDescent="0.2">
      <c r="E104" s="49"/>
      <c r="F104" s="49"/>
    </row>
    <row r="105" spans="5:6" x14ac:dyDescent="0.2">
      <c r="E105" s="49"/>
      <c r="F105" s="49"/>
    </row>
    <row r="106" spans="5:6" x14ac:dyDescent="0.2">
      <c r="E106" s="49"/>
      <c r="F106" s="49"/>
    </row>
    <row r="107" spans="5:6" x14ac:dyDescent="0.2">
      <c r="E107" s="49"/>
      <c r="F107" s="49"/>
    </row>
    <row r="108" spans="5:6" x14ac:dyDescent="0.2">
      <c r="E108" s="49"/>
      <c r="F108" s="49"/>
    </row>
    <row r="109" spans="5:6" x14ac:dyDescent="0.2">
      <c r="E109" s="49"/>
      <c r="F109" s="49"/>
    </row>
    <row r="110" spans="5:6" x14ac:dyDescent="0.2">
      <c r="E110" s="49"/>
      <c r="F110" s="49"/>
    </row>
    <row r="111" spans="5:6" x14ac:dyDescent="0.2">
      <c r="E111" s="49"/>
      <c r="F111" s="49"/>
    </row>
    <row r="112" spans="5:6" x14ac:dyDescent="0.2">
      <c r="E112" s="49"/>
      <c r="F112" s="49"/>
    </row>
    <row r="113" spans="5:6" x14ac:dyDescent="0.2">
      <c r="E113" s="49"/>
      <c r="F113" s="49"/>
    </row>
    <row r="114" spans="5:6" x14ac:dyDescent="0.2">
      <c r="E114" s="49"/>
      <c r="F114" s="49"/>
    </row>
    <row r="115" spans="5:6" x14ac:dyDescent="0.2">
      <c r="E115" s="49"/>
      <c r="F115" s="49"/>
    </row>
    <row r="116" spans="5:6" x14ac:dyDescent="0.2">
      <c r="E116" s="49"/>
      <c r="F116" s="49"/>
    </row>
    <row r="117" spans="5:6" x14ac:dyDescent="0.2">
      <c r="E117" s="49"/>
      <c r="F117" s="49"/>
    </row>
    <row r="118" spans="5:6" x14ac:dyDescent="0.2">
      <c r="E118" s="49"/>
      <c r="F118" s="49"/>
    </row>
    <row r="119" spans="5:6" x14ac:dyDescent="0.2">
      <c r="E119" s="49"/>
      <c r="F119" s="49"/>
    </row>
    <row r="120" spans="5:6" x14ac:dyDescent="0.2">
      <c r="E120" s="49"/>
      <c r="F120" s="49"/>
    </row>
    <row r="121" spans="5:6" x14ac:dyDescent="0.2">
      <c r="E121" s="49"/>
      <c r="F121" s="49"/>
    </row>
    <row r="122" spans="5:6" x14ac:dyDescent="0.2">
      <c r="E122" s="49"/>
      <c r="F122" s="49"/>
    </row>
    <row r="123" spans="5:6" x14ac:dyDescent="0.2">
      <c r="E123" s="49"/>
      <c r="F123" s="49"/>
    </row>
    <row r="124" spans="5:6" x14ac:dyDescent="0.2">
      <c r="E124" s="49"/>
      <c r="F124" s="49"/>
    </row>
    <row r="125" spans="5:6" x14ac:dyDescent="0.2">
      <c r="E125" s="49"/>
      <c r="F125" s="49"/>
    </row>
    <row r="126" spans="5:6" x14ac:dyDescent="0.2">
      <c r="E126" s="49"/>
      <c r="F126" s="49"/>
    </row>
    <row r="127" spans="5:6" x14ac:dyDescent="0.2">
      <c r="E127" s="49"/>
      <c r="F127" s="49"/>
    </row>
    <row r="128" spans="5:6" x14ac:dyDescent="0.2">
      <c r="E128" s="49"/>
      <c r="F128" s="49"/>
    </row>
    <row r="129" spans="5:6" x14ac:dyDescent="0.2">
      <c r="E129" s="49"/>
      <c r="F129" s="49"/>
    </row>
    <row r="130" spans="5:6" x14ac:dyDescent="0.2">
      <c r="E130" s="49"/>
      <c r="F130" s="49"/>
    </row>
    <row r="131" spans="5:6" x14ac:dyDescent="0.2">
      <c r="E131" s="49"/>
      <c r="F131" s="49"/>
    </row>
    <row r="132" spans="5:6" x14ac:dyDescent="0.2">
      <c r="E132" s="49"/>
      <c r="F132" s="49"/>
    </row>
    <row r="133" spans="5:6" x14ac:dyDescent="0.2">
      <c r="E133" s="49"/>
      <c r="F133" s="49"/>
    </row>
    <row r="134" spans="5:6" x14ac:dyDescent="0.2">
      <c r="E134" s="49"/>
      <c r="F134" s="49"/>
    </row>
    <row r="135" spans="5:6" x14ac:dyDescent="0.2">
      <c r="E135" s="49"/>
      <c r="F135" s="49"/>
    </row>
    <row r="136" spans="5:6" x14ac:dyDescent="0.2">
      <c r="E136" s="49"/>
      <c r="F136" s="49"/>
    </row>
    <row r="137" spans="5:6" x14ac:dyDescent="0.2">
      <c r="E137" s="49"/>
      <c r="F137" s="49"/>
    </row>
    <row r="138" spans="5:6" x14ac:dyDescent="0.2">
      <c r="E138" s="49"/>
      <c r="F138" s="49"/>
    </row>
    <row r="139" spans="5:6" x14ac:dyDescent="0.2">
      <c r="E139" s="49"/>
      <c r="F139" s="49"/>
    </row>
    <row r="140" spans="5:6" x14ac:dyDescent="0.2">
      <c r="E140" s="49"/>
      <c r="F140" s="49"/>
    </row>
  </sheetData>
  <sheetProtection sheet="1" deleteRows="0"/>
  <mergeCells count="1">
    <mergeCell ref="A2:T2"/>
  </mergeCells>
  <phoneticPr fontId="0" type="noConversion"/>
  <pageMargins left="0.78740157499999996" right="0.78740157499999996" top="0.984251969" bottom="0.984251969" header="0.4921259845" footer="0.4921259845"/>
  <pageSetup paperSize="9" orientation="landscape" horizontalDpi="4294967293" r:id="rId1"/>
  <headerFooter alignWithMargins="0"/>
  <ignoredErrors>
    <ignoredError sqref="X8:X37"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19</vt:i4>
      </vt:variant>
    </vt:vector>
  </HeadingPairs>
  <TitlesOfParts>
    <vt:vector size="27" baseType="lpstr">
      <vt:lpstr>Anleitung</vt:lpstr>
      <vt:lpstr>Schr-Pr</vt:lpstr>
      <vt:lpstr>Nam-Schi</vt:lpstr>
      <vt:lpstr>Protokoll</vt:lpstr>
      <vt:lpstr>Sitz3</vt:lpstr>
      <vt:lpstr>Sitz4</vt:lpstr>
      <vt:lpstr>Kurs_Eti</vt:lpstr>
      <vt:lpstr>Eva</vt:lpstr>
      <vt:lpstr>Aufgabenliste2015</vt:lpstr>
      <vt:lpstr>AufgabenNiveau2015</vt:lpstr>
      <vt:lpstr>'Nam-Schi'!Druckbereich</vt:lpstr>
      <vt:lpstr>Protokoll!Druckbereich</vt:lpstr>
      <vt:lpstr>'Schr-Pr'!Druckbereich</vt:lpstr>
      <vt:lpstr>'Schr-Pr'!Drucktitel</vt:lpstr>
      <vt:lpstr>Erstkorrekturschule</vt:lpstr>
      <vt:lpstr>Fächerliste2015</vt:lpstr>
      <vt:lpstr>Fächerliste2016</vt:lpstr>
      <vt:lpstr>Fächerliste2017</vt:lpstr>
      <vt:lpstr>Jahr</vt:lpstr>
      <vt:lpstr>Kursbezeichnung</vt:lpstr>
      <vt:lpstr>Niveau</vt:lpstr>
      <vt:lpstr>NurFach</vt:lpstr>
      <vt:lpstr>Schüler_gesamt</vt:lpstr>
      <vt:lpstr>Schulform</vt:lpstr>
      <vt:lpstr>Schulname</vt:lpstr>
      <vt:lpstr>Schulnummer</vt:lpstr>
      <vt:lpstr>Zweitdursicht</vt:lpstr>
    </vt:vector>
  </TitlesOfParts>
  <Company>Schulbehörde Hamburg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claudia.hildenbrand@ifbq.hamburg.de</dc:creator>
  <cp:lastModifiedBy>Hildenbrand, Claudia Dr.</cp:lastModifiedBy>
  <cp:lastPrinted>2020-12-09T15:48:01Z</cp:lastPrinted>
  <dcterms:created xsi:type="dcterms:W3CDTF">2004-08-16T12:33:25Z</dcterms:created>
  <dcterms:modified xsi:type="dcterms:W3CDTF">2024-10-30T11:09:20Z</dcterms:modified>
</cp:coreProperties>
</file>